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75467ac0d25414a" /></Relationships>
</file>

<file path=xl/workbook.xml><?xml version="1.0" encoding="utf-8"?>
<x:workbook xmlns:x="http://schemas.openxmlformats.org/spreadsheetml/2006/main">
  <x:sheets>
    <x:sheet xmlns:r="http://schemas.openxmlformats.org/officeDocument/2006/relationships" name="Appendix II. NBS and Projects" sheetId="1" r:id="R55758e8d055c4f0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4">
    <x:font>
      <x:sz val="11"/>
      <x:name val="Carlito"/>
    </x:font>
    <x:font>
      <x:b/>
      <x:sz val="11"/>
      <x:color rgb="FFFFFFFF"/>
      <x:name val="Carlito"/>
    </x:font>
    <x:font>
      <x:sz val="10"/>
      <x:color rgb="FF000000"/>
      <x:name val="Carlito"/>
    </x:font>
    <x:font>
      <x:sz val="10"/>
      <x:color rgb="FF008C95"/>
      <x:name val="Carlito"/>
    </x:font>
  </x:fonts>
  <x:fills count="5">
    <x:fill>
      <x:patternFill patternType="none"/>
    </x:fill>
    <x:fill>
      <x:patternFill patternType="gray125"/>
    </x:fill>
    <x:fill>
      <x:patternFill patternType="solid">
        <x:fgColor rgb="FF008B80"/>
      </x:patternFill>
    </x:fill>
    <x:fill>
      <x:patternFill patternType="solid">
        <x:fgColor rgb="FFF2F2F2"/>
      </x:patternFill>
    </x:fill>
    <x:fill>
      <x:patternFill patternType="solid">
        <x:fgColor rgb="FFFFFFFF"/>
      </x:patternFill>
    </x:fill>
  </x:fills>
  <x:borders count="24">
    <x:border/>
    <x:border/>
    <x:border>
      <x:left style="thin">
        <x:color rgb="FF007E86"/>
      </x:left>
      <x:top style="thin">
        <x:color rgb="FF007E86"/>
      </x:top>
      <x:bottom style="thin">
        <x:color rgb="FF007E86"/>
      </x:bottom>
    </x:border>
    <x:border>
      <x:top style="thin">
        <x:color rgb="FF007E86"/>
      </x:top>
      <x:bottom style="thin">
        <x:color rgb="FF007E86"/>
      </x:bottom>
    </x:border>
    <x:border>
      <x:right style="thin">
        <x:color rgb="FF007E86"/>
      </x:right>
      <x:top style="thin">
        <x:color rgb="FF007E86"/>
      </x:top>
      <x:bottom style="thin">
        <x:color rgb="FF007E86"/>
      </x:bottom>
    </x:border>
    <x:border>
      <x:left style="thin">
        <x:color rgb="FF007E86"/>
      </x:left>
      <x:top style="thin">
        <x:color rgb="FF007E86"/>
      </x:top>
      <x:bottom style="thin">
        <x:color rgb="FF007E86"/>
      </x:bottom>
    </x:border>
    <x:border>
      <x:top style="thin">
        <x:color rgb="FF007E86"/>
      </x:top>
      <x:bottom style="thin">
        <x:color rgb="FF007E86"/>
      </x:bottom>
    </x:border>
    <x:border>
      <x:right style="thin">
        <x:color rgb="FF007E86"/>
      </x:right>
      <x:top style="thin">
        <x:color rgb="FF007E86"/>
      </x:top>
      <x:bottom style="thin">
        <x:color rgb="FF007E86"/>
      </x:bottom>
    </x:border>
    <x:border>
      <x:left style="thin">
        <x:color rgb="FF007E86"/>
      </x:left>
      <x:top style="thin">
        <x:color rgb="FF007E86"/>
      </x:top>
    </x:border>
    <x:border>
      <x:top style="thin">
        <x:color rgb="FF007E86"/>
      </x:top>
    </x:border>
    <x:border>
      <x:right style="thin">
        <x:color rgb="FF007E86"/>
      </x:right>
      <x:top style="thin">
        <x:color rgb="FF007E86"/>
      </x:top>
    </x:border>
    <x:border>
      <x:left style="thin">
        <x:color rgb="FF007E86"/>
      </x:left>
    </x:border>
    <x:border>
      <x:right style="thin">
        <x:color rgb="FF007E86"/>
      </x:right>
    </x:border>
    <x:border>
      <x:left style="thin">
        <x:color rgb="FF007E86"/>
      </x:left>
      <x:bottom style="thin">
        <x:color rgb="FF007E86"/>
      </x:bottom>
    </x:border>
    <x:border>
      <x:bottom style="thin">
        <x:color rgb="FF007E86"/>
      </x:bottom>
    </x:border>
    <x:border>
      <x:right style="thin">
        <x:color rgb="FF007E86"/>
      </x:right>
      <x:bottom style="thin">
        <x:color rgb="FF007E86"/>
      </x:bottom>
    </x:border>
    <x:border>
      <x:left style="thin">
        <x:color rgb="FF007E86"/>
      </x:left>
      <x:top style="thin">
        <x:color rgb="FF007E86"/>
      </x:top>
    </x:border>
    <x:border>
      <x:top style="thin">
        <x:color rgb="FF007E86"/>
      </x:top>
    </x:border>
    <x:border>
      <x:right style="thin">
        <x:color rgb="FF007E86"/>
      </x:right>
      <x:top style="thin">
        <x:color rgb="FF007E86"/>
      </x:top>
    </x:border>
    <x:border>
      <x:left style="thin">
        <x:color rgb="FF007E86"/>
      </x:left>
    </x:border>
    <x:border>
      <x:right style="thin">
        <x:color rgb="FF007E86"/>
      </x:right>
    </x:border>
    <x:border>
      <x:left style="thin">
        <x:color rgb="FF007E86"/>
      </x:left>
      <x:bottom style="thin">
        <x:color rgb="FF007E86"/>
      </x:bottom>
    </x:border>
    <x:border>
      <x:bottom style="thin">
        <x:color rgb="FF007E86"/>
      </x:bottom>
    </x:border>
    <x:border>
      <x:right style="thin">
        <x:color rgb="FF007E86"/>
      </x:right>
      <x:bottom style="thin">
        <x:color rgb="FF007E86"/>
      </x:bottom>
    </x:border>
  </x:borders>
  <x:cellStyleXfs count="1">
    <x:xf numFmtId="0" fontId="0" fillId="0" borderId="0"/>
  </x:cellStyleXfs>
  <x:cellXfs count="12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left" wrapText="1"/>
    </x:xf>
    <x:xf numFmtId="0" fontId="1" fillId="2" borderId="3" xfId="0" applyNumberFormat="1" applyFont="1" applyFill="1" applyBorder="1" applyAlignment="1">
      <x:alignment horizontal="left" wrapText="1"/>
    </x:xf>
    <x:xf numFmtId="0" fontId="1" fillId="2" borderId="4" xfId="0" applyNumberFormat="1" applyFont="1" applyFill="1" applyBorder="1" applyAlignment="1">
      <x:alignment horizontal="left" wrapText="1"/>
    </x:xf>
    <x:xf numFmtId="0" fontId="1" fillId="2" borderId="2" xfId="0" applyNumberFormat="1" applyFont="1" applyFill="1" applyBorder="1" applyAlignment="1">
      <x:alignment horizontal="left" vertical="center" wrapText="1"/>
    </x:xf>
    <x:xf numFmtId="0" fontId="1" fillId="2" borderId="3" xfId="0" applyNumberFormat="1" applyFont="1" applyFill="1" applyBorder="1" applyAlignment="1">
      <x:alignment horizontal="left" vertical="center" wrapText="1"/>
    </x:xf>
    <x:xf numFmtId="0" fontId="1" fillId="2" borderId="4"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left" wrapText="1"/>
    </x:xf>
    <x:xf numFmtId="0" fontId="1" fillId="2" borderId="6" xfId="0" applyNumberFormat="1" applyFont="1" applyFill="1" applyBorder="1" applyAlignment="1">
      <x:alignment horizontal="left" wrapText="1"/>
    </x:xf>
    <x:xf numFmtId="0" fontId="1" fillId="2" borderId="7" xfId="0" applyNumberFormat="1" applyFont="1" applyFill="1" applyBorder="1" applyAlignment="1">
      <x:alignment horizontal="left" wrapText="1"/>
    </x:xf>
    <x:xf numFmtId="0" fontId="1" fillId="2" borderId="5" xfId="0" applyNumberFormat="1" applyFont="1" applyFill="1" applyBorder="1" applyAlignment="1">
      <x:alignment horizontal="left" vertical="center" wrapText="1"/>
    </x:xf>
    <x:xf numFmtId="0" fontId="1" fillId="2" borderId="6" xfId="0" applyNumberFormat="1" applyFont="1" applyFill="1" applyBorder="1" applyAlignment="1">
      <x:alignment horizontal="left" vertical="center" wrapText="1"/>
    </x:xf>
    <x:xf numFmtId="0" fontId="1" fillId="2" borderId="7" xfId="0" applyNumberFormat="1" applyFont="1" applyFill="1" applyBorder="1" applyAlignment="1">
      <x:alignment horizontal="left"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2" fillId="3" borderId="8" xfId="0" applyNumberFormat="1" applyFont="1" applyFill="1" applyBorder="1" applyAlignment="1">
      <x:alignment vertical="top" wrapText="1"/>
    </x:xf>
    <x:xf numFmtId="0" fontId="2" fillId="3" borderId="9" xfId="0" applyNumberFormat="1" applyFont="1" applyFill="1" applyBorder="1" applyAlignment="1">
      <x:alignment vertical="top" wrapText="1"/>
    </x:xf>
    <x:xf numFmtId="0" fontId="2" fillId="3" borderId="10" xfId="0" applyNumberFormat="1" applyFont="1" applyFill="1" applyBorder="1" applyAlignment="1">
      <x:alignment vertical="top" wrapText="1"/>
    </x:xf>
    <x:xf numFmtId="0" fontId="2" fillId="3" borderId="16" xfId="0" applyNumberFormat="1" applyFont="1" applyFill="1" applyBorder="1" applyAlignment="1">
      <x:alignment vertical="top" wrapText="1"/>
    </x:xf>
    <x:xf numFmtId="0" fontId="2" fillId="3" borderId="17" xfId="0" applyNumberFormat="1" applyFont="1" applyFill="1" applyBorder="1" applyAlignment="1">
      <x:alignment vertical="top" wrapText="1"/>
    </x:xf>
    <x:xf numFmtId="0" fontId="2" fillId="3" borderId="18" xfId="0" applyNumberFormat="1" applyFont="1" applyFill="1" applyBorder="1" applyAlignment="1">
      <x:alignment vertical="top" wrapText="1"/>
    </x:xf>
    <x:xf numFmtId="0" fontId="2" fillId="4" borderId="11"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2" fillId="4" borderId="12" xfId="0" applyNumberFormat="1" applyFont="1" applyFill="1" applyBorder="1" applyAlignment="1">
      <x:alignment vertical="top" wrapText="1"/>
    </x:xf>
    <x:xf numFmtId="0" fontId="2" fillId="4" borderId="19" xfId="0" applyNumberFormat="1" applyFont="1" applyFill="1" applyBorder="1" applyAlignment="1">
      <x:alignment vertical="top" wrapText="1"/>
    </x:xf>
    <x:xf numFmtId="0" fontId="2" fillId="4" borderId="1" xfId="0" applyNumberFormat="1" applyFont="1" applyFill="1" applyBorder="1" applyAlignment="1">
      <x:alignment vertical="top" wrapText="1"/>
    </x:xf>
    <x:xf numFmtId="0" fontId="2" fillId="4" borderId="20" xfId="0" applyNumberFormat="1" applyFont="1" applyFill="1" applyBorder="1" applyAlignment="1">
      <x:alignment vertical="top" wrapText="1"/>
    </x:xf>
    <x:xf numFmtId="0" fontId="2" fillId="3" borderId="11"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2" fillId="3" borderId="12" xfId="0" applyNumberFormat="1" applyFont="1" applyFill="1" applyBorder="1" applyAlignment="1">
      <x:alignment vertical="top" wrapText="1"/>
    </x:xf>
    <x:xf numFmtId="0" fontId="2" fillId="3" borderId="19"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2" fillId="3" borderId="20" xfId="0" applyNumberFormat="1" applyFont="1" applyFill="1" applyBorder="1" applyAlignment="1">
      <x:alignment vertical="top" wrapText="1"/>
    </x:xf>
    <x:xf numFmtId="0" fontId="2" fillId="4" borderId="13" xfId="0" applyNumberFormat="1" applyFont="1" applyFill="1" applyBorder="1" applyAlignment="1">
      <x:alignment vertical="top" wrapText="1"/>
    </x:xf>
    <x:xf numFmtId="0" fontId="2" fillId="4" borderId="14" xfId="0" applyNumberFormat="1" applyFont="1" applyFill="1" applyBorder="1" applyAlignment="1">
      <x:alignment vertical="top" wrapText="1"/>
    </x:xf>
    <x:xf numFmtId="0" fontId="2" fillId="4" borderId="15" xfId="0" applyNumberFormat="1" applyFont="1" applyFill="1" applyBorder="1" applyAlignment="1">
      <x:alignment vertical="top" wrapText="1"/>
    </x:xf>
    <x:xf numFmtId="0" fontId="2" fillId="4" borderId="21" xfId="0" applyNumberFormat="1" applyFont="1" applyFill="1" applyBorder="1" applyAlignment="1">
      <x:alignment vertical="top" wrapText="1"/>
    </x:xf>
    <x:xf numFmtId="0" fontId="2" fillId="4" borderId="22" xfId="0" applyNumberFormat="1" applyFont="1" applyFill="1" applyBorder="1" applyAlignment="1">
      <x:alignment vertical="top" wrapText="1"/>
    </x:xf>
    <x:xf numFmtId="0" fontId="2" fillId="4" borderId="23" xfId="0" applyNumberFormat="1" applyFont="1" applyFill="1" applyBorder="1" applyAlignment="1">
      <x:alignment vertical="top" wrapText="1"/>
    </x:xf>
    <x:xf numFmtId="0" fontId="3" fillId="3" borderId="8" xfId="0" applyNumberFormat="1" applyFont="1" applyFill="1" applyBorder="1" applyAlignment="1">
      <x:alignment vertical="top" wrapText="1"/>
    </x:xf>
    <x:xf numFmtId="0" fontId="3" fillId="4" borderId="11" xfId="0" applyNumberFormat="1" applyFont="1" applyFill="1" applyBorder="1" applyAlignment="1">
      <x:alignment vertical="top" wrapText="1"/>
    </x:xf>
    <x:xf numFmtId="0" fontId="3" fillId="3" borderId="11" xfId="0" applyNumberFormat="1" applyFont="1" applyFill="1" applyBorder="1" applyAlignment="1">
      <x:alignment vertical="top" wrapText="1"/>
    </x:xf>
    <x:xf numFmtId="0" fontId="3" fillId="4" borderId="13" xfId="0" applyNumberFormat="1" applyFont="1" applyFill="1" applyBorder="1" applyAlignment="1">
      <x:alignment vertical="top" wrapText="1"/>
    </x:xf>
    <x:xf numFmtId="0" fontId="3" fillId="3" borderId="16" xfId="0" applyNumberFormat="1" applyFont="1" applyFill="1" applyBorder="1" applyAlignment="1">
      <x:alignment vertical="top" wrapText="1"/>
    </x:xf>
    <x:xf numFmtId="0" fontId="3" fillId="4" borderId="19" xfId="0" applyNumberFormat="1" applyFont="1" applyFill="1" applyBorder="1" applyAlignment="1">
      <x:alignment vertical="top" wrapText="1"/>
    </x:xf>
    <x:xf numFmtId="0" fontId="3" fillId="3" borderId="19" xfId="0" applyNumberFormat="1" applyFont="1" applyFill="1" applyBorder="1" applyAlignment="1">
      <x:alignment vertical="top" wrapText="1"/>
    </x:xf>
    <x:xf numFmtId="0" fontId="3" fillId="4" borderId="21" xfId="0" applyNumberFormat="1" applyFont="1" applyFill="1" applyBorder="1" applyAlignment="1">
      <x:alignment vertical="top" wrapText="1"/>
    </x:xf>
    <x:xf numFmtId="200" fontId="2" fillId="3" borderId="9" xfId="0" applyNumberFormat="1" applyFont="1" applyFill="1" applyBorder="1" applyAlignment="1">
      <x:alignment vertical="top" wrapText="1"/>
    </x:xf>
    <x:xf numFmtId="200" fontId="2" fillId="4" borderId="0" xfId="0" applyNumberFormat="1" applyFont="1" applyFill="1" applyBorder="1" applyAlignment="1">
      <x:alignment vertical="top" wrapText="1"/>
    </x:xf>
    <x:xf numFmtId="200" fontId="2" fillId="3" borderId="0" xfId="0" applyNumberFormat="1" applyFont="1" applyFill="1" applyBorder="1" applyAlignment="1">
      <x:alignment vertical="top" wrapText="1"/>
    </x:xf>
    <x:xf numFmtId="200" fontId="2" fillId="4" borderId="14" xfId="0" applyNumberFormat="1" applyFont="1" applyFill="1" applyBorder="1" applyAlignment="1">
      <x:alignment vertical="top" wrapText="1"/>
    </x:xf>
    <x:xf numFmtId="200" fontId="2" fillId="3" borderId="17" xfId="0" applyNumberFormat="1" applyFont="1" applyFill="1" applyBorder="1" applyAlignment="1">
      <x:alignment vertical="top" wrapText="1"/>
    </x:xf>
    <x:xf numFmtId="200" fontId="2" fillId="4" borderId="1" xfId="0" applyNumberFormat="1" applyFont="1" applyFill="1" applyBorder="1" applyAlignment="1">
      <x:alignment vertical="top" wrapText="1"/>
    </x:xf>
    <x:xf numFmtId="200" fontId="2" fillId="3" borderId="1" xfId="0" applyNumberFormat="1" applyFont="1" applyFill="1" applyBorder="1" applyAlignment="1">
      <x:alignment vertical="top" wrapText="1"/>
    </x:xf>
    <x:xf numFmtId="200" fontId="2" fillId="4" borderId="22" xfId="0" applyNumberFormat="1" applyFont="1" applyFill="1" applyBorder="1" applyAlignment="1">
      <x:alignment vertical="top" wrapText="1"/>
    </x:xf>
    <x:xf numFmtId="201" fontId="2" fillId="3" borderId="9" xfId="0" applyNumberFormat="1" applyFont="1" applyFill="1" applyBorder="1" applyAlignment="1">
      <x:alignment vertical="top" wrapText="1"/>
    </x:xf>
    <x:xf numFmtId="201" fontId="2" fillId="4" borderId="0" xfId="0" applyNumberFormat="1" applyFont="1" applyFill="1" applyBorder="1" applyAlignment="1">
      <x:alignment vertical="top" wrapText="1"/>
    </x:xf>
    <x:xf numFmtId="201" fontId="2" fillId="3" borderId="0" xfId="0" applyNumberFormat="1" applyFont="1" applyFill="1" applyBorder="1" applyAlignment="1">
      <x:alignment vertical="top" wrapText="1"/>
    </x:xf>
    <x:xf numFmtId="201" fontId="2" fillId="4" borderId="14"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6beb991eca64080" /><Relationship Type="http://schemas.openxmlformats.org/officeDocument/2006/relationships/theme" Target="/xl/theme/theme1.xml" Id="R822d6579ac944f10" /><Relationship Type="http://schemas.openxmlformats.org/officeDocument/2006/relationships/sharedStrings" Target="/xl/sharedStrings.xml" Id="Rf4cdb81f28cf442e" /><Relationship Type="http://schemas.openxmlformats.org/officeDocument/2006/relationships/worksheet" Target="/xl/worksheets/sheet1.xml" Id="R55758e8d055c4f03" /></Relationships>
</file>

<file path=xl/tables/table1.xml><?xml version="1.0" encoding="utf-8"?>
<x:table xmlns:x="http://schemas.openxmlformats.org/spreadsheetml/2006/main" id="1" name="NBSProjectsTable" displayName="NBSProjectsTable" ref="A1:I33" headerRowCount="1">
  <x:tableColumns count="9">
    <x:tableColumn id="1" name="Title"/>
    <x:tableColumn id="2" name="Acronym"/>
    <x:tableColumn id="3" name="Start date"/>
    <x:tableColumn id="4" name="End date"/>
    <x:tableColumn id="5" name="Amount (Euro)"/>
    <x:tableColumn id="6" name="Abstract"/>
    <x:tableColumn id="7" name="Source name"/>
    <x:tableColumn id="8" name="Source acronym"/>
    <x:tableColumn id="9" name="Fundings nam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62faf3e12a44ef5" /></Relationships>
</file>

<file path=xl/worksheets/sheet1.xml><?xml version="1.0" encoding="utf-8"?>
<x:worksheet xmlns:x="http://schemas.openxmlformats.org/spreadsheetml/2006/main">
  <x:sheetFormatPr defaultRowHeight="15"/>
  <x:cols>
    <x:col min="1" max="1" width="28" hidden="0" customWidth="1"/>
    <x:col min="2" max="2" width="20" hidden="0" customWidth="1"/>
    <x:col min="3" max="3" width="13" hidden="0" customWidth="1"/>
    <x:col min="4" max="4" width="13" hidden="0" customWidth="1"/>
    <x:col min="5" max="5" width="14" hidden="0" customWidth="1"/>
    <x:col min="6" max="6" width="76" hidden="0" customWidth="1"/>
    <x:col min="7" max="7" width="16" hidden="0" customWidth="1"/>
    <x:col min="8" max="8" width="15" hidden="0" customWidth="1"/>
    <x:col min="9" max="9" width="24" hidden="0" customWidth="1"/>
  </x:cols>
  <x:sheetData>
    <x:row r="1" ht="34" customHeight="1">
      <x:c r="A1" s="13" t="str">
        <x:v>Title</x:v>
      </x:c>
      <x:c r="B1" s="14" t="str">
        <x:v>Acronym</x:v>
      </x:c>
      <x:c r="C1" s="14" t="str">
        <x:v>Start date</x:v>
      </x:c>
      <x:c r="D1" s="14" t="str">
        <x:v>End date</x:v>
      </x:c>
      <x:c r="E1" s="14" t="str">
        <x:v>Amount (Euro)</x:v>
      </x:c>
      <x:c r="F1" s="14" t="str">
        <x:v>Abstract</x:v>
      </x:c>
      <x:c r="G1" s="14" t="str">
        <x:v>Source name</x:v>
      </x:c>
      <x:c r="H1" s="14" t="str">
        <x:v>Source acronym</x:v>
      </x:c>
      <x:c r="I1" s="15" t="str">
        <x:v>Fundings name</x:v>
      </x:c>
    </x:row>
    <x:row r="2" ht="120" customHeight="1">
      <x:c r="A2" s="108" t="e">
        <x:f>HYPERLINK("https://nbseduworld.eu/","Nature-Based Solutions Education Network")</x:f>
      </x:c>
      <x:c r="B2" s="85" t="str">
        <x:v>NBS EduWORLD</x:v>
      </x:c>
      <x:c r="C2" s="116" t="n">
        <x:v>44805</x:v>
      </x:c>
      <x:c r="D2" s="116" t="n">
        <x:v>45900</x:v>
      </x:c>
      <x:c r="E2" s="124" t="n">
        <x:v>4997583</x:v>
      </x:c>
      <x:c r="F2" s="85" t="str">
        <x:v>The overall objective of NBS EduWORLD is to nurture an NBS literate society, supporting a just transition to a sustainable future. For this, NBS EduWORLD will create an NBS community that facilitates synergies between NBS professionals and education providers and ensures free and easy access to NBS knowledge and resources for all. To achieve this goal, NBS EduWORLD will summarise the state of play of NBS education in Europe and evaluate the initiatives already in place, determine how to expand and replicate them and establish a basis and framework for the project itself and future initiatives, resulting in guidance and (policy) recommendations. In parallel, the project will analyse NBS demonstrators, with an educational dimension (Tier-1), across Europe (NBS EduSystems), to support the testing and improvement of approaches and resources with NBS demonstrators with no or a limited educational dimension (Tier-2) and create the means and opportunities for all NBS practitioners to engage with educators, inter alia via Tier-3 NBS EduSystems. This will be done whilst supporting the overarching goal of promoting NBS as a viable career prospect for European citizens of all ages. To adequately engage educators who are at different points on their NBS journey, the project will provide specific activities for those who are not yet familiar with the concept and benefits of NBS, and those already aware but in need of support to progress to the next stage. These activities will be scaled up/out by extensive dissemination and communication activities to maximise the project’s outreach and ensure its long-term success. Only by joining with NBS experts + Education Experts + Civil Society + supportive policies can we create an NBS EduWORLD - a community that makes a difference.</x:v>
      </x:c>
      <x:c r="G2" s="85" t="str">
        <x:v>EUROPE</x:v>
      </x:c>
      <x:c r="H2" s="85" t="str">
        <x:v>EU</x:v>
      </x:c>
      <x:c r="I2" s="86" t="str">
        <x:v>Horizon Europe -Cluster 6: Food, Bioeconomy, Natural Resources, Agriculture And Environment</x:v>
      </x:c>
    </x:row>
    <x:row r="3" ht="120" customHeight="1">
      <x:c r="A3" s="109" t="e">
        <x:f>HYPERLINK("https://bringingnatureback.com/","Bringing nature back -biodiversity friendly nature-based solutions in cities")</x:f>
      </x:c>
      <x:c r="B3" s="91" t="str">
        <x:v>BiNatUr</x:v>
      </x:c>
      <x:c r="C3" s="117" t="n">
        <x:v>44652</x:v>
      </x:c>
      <x:c r="D3" s="117" t="n">
        <x:v>45747</x:v>
      </x:c>
      <x:c r="E3" s="125" t="n">
        <x:v>209013</x:v>
      </x:c>
      <x:c r="F3" s="91" t="str">
        <x:v>Climate change will have dramatic consequences for the quantity, quality, and seasonal distribution of water in cities. One result will be increased flash-flooding and soil erosion in urban areas. Water-based nature-based solutions (“aquaNBS”) such as wetlands, streams or stormwater ponds are implemented in many European cities, but their role in improving the climate resilience of cities and simultaneously enhancing local biodiversity are understudied. The BiNatUr project will analyse the role of biodiversity and its linkages with ES in urban aquaNBS. We employ a SETS (social, ecological, and technological systems) framework, a holistic approach for the study of complex and strongly interactive systems, to analyse the complex SET interactions of aquaNBS at three spatial scales in five European cities. The overall aim of the project is to improve biodiversity-friendly planning, building, restoration, and management of aquaNBS.</x:v>
      </x:c>
      <x:c r="G3" s="91" t="str">
        <x:v>BiodivERsA ERA-net</x:v>
      </x:c>
      <x:c r="H3" s="91" t="str">
        <x:v>BiodivERsA</x:v>
      </x:c>
      <x:c r="I3" s="92" t="str">
        <x:v>BiodivRest ore // Biodiversa 2020-2021 Call - NCN contribution</x:v>
      </x:c>
    </x:row>
    <x:row r="4" ht="120" customHeight="1">
      <x:c r="A4" s="110" t="e">
        <x:f>HYPERLINK("https://www.steinbeis-europa.de/en/projects/resources-for-nature-based-solutions-resources-projects-best-practices","NetworkNature + - Scaling up nature-based solutions to achieve 2030 policy goals")</x:f>
      </x:c>
      <x:c r="B4" s="97" t="str">
        <x:v>NetworkNaturePLUS</x:v>
      </x:c>
      <x:c r="C4" s="118" t="n">
        <x:v>45139</x:v>
      </x:c>
      <x:c r="D4" s="118" t="n">
        <x:v>46599</x:v>
      </x:c>
      <x:c r="E4" s="126" t="n">
        <x:v>5165041</x:v>
      </x:c>
      <x:c r="F4" s="97" t="str">
        <x:v>NetworkNature+ will continue NetworkNature’s legacy as a ‘network of networks’ and expand it to engage new audiences in addressing the societal challenges outlined by the EU. It will maintain and enhance the established evidence/demand/policy-driven multi-stakeholder platform for NBS, strengthening partnerships and fostering new relationships around a clear strategic framework for action, underpinned by an updated EU Research &amp; Innovation NBS Roadmap and complementary analysis of policy opportunities for integrating NBS at EU, Member State, regional and local level in view of EU 2030 policy targets and EU Missions. NetworkNature+ will provide scientific NBS insights across selected policy priorities and different European and international contexts. This will guide our work around dialogue, stakeholder interactions, knowledge sharing and awareness raising, resulting in products, standards and advisory services that support the growing NBS community of innovators, practitioners and developers. A targeted training and capacity building programme will promote a step change from siloed, project-based thinking towards an integrated, systemic and stakeholder-led approach to NBS planning, design and investment, while leveraging the role of ecosystems as critical infrastructure that support regenerative economic activities and help reduce biodiversity loss. We will enable regional and Europe-wide transdisciplinary collaboration to answer identified R&amp;I needs for NBS via knowledge exchange between EU-funded NBS R&amp;I projects and stakeholders, together with skills development and capacity building for target groups from science, policy, business and society. International collaboration with key strategic partners(e.g. UNCBD, IPBES, IPCC, UNFCCC, UNEP, UNDRR) and selected regions will enable European expertise to inform the global NBS discourse, contributing to the EC’s vision of “a stronger Europe in the world” and supporting new investments for NBS.</x:v>
      </x:c>
      <x:c r="G4" s="97" t="str">
        <x:v>EUROPE</x:v>
      </x:c>
      <x:c r="H4" s="97" t="str">
        <x:v>EU</x:v>
      </x:c>
      <x:c r="I4" s="98" t="str">
        <x:v>Horizon Europe -Cluster 6: Food, Bioeconomy, Natural Resources, Agriculture And Environment</x:v>
      </x:c>
    </x:row>
    <x:row r="5" ht="120" customHeight="1">
      <x:c r="A5" s="109" t="e">
        <x:f>HYPERLINK("https://cordis.europa.eu/project/id/101130855","Building knowledge and tools to advance on promoting of freshwater urban ecosystems as nature based-solution for health and wellbeing in a changing world")</x:f>
      </x:c>
      <x:c r="B5" s="91" t="str">
        <x:v>StreamScape</x:v>
      </x:c>
      <x:c r="C5" s="117" t="n">
        <x:v>45306</x:v>
      </x:c>
      <x:c r="D5" s="117" t="n">
        <x:v>46036</x:v>
      </x:c>
      <x:c r="E5" s="125"/>
      <x:c r="F5" s="91" t="str">
        <x:v>Cities around the world are undergoing significant transformations and are facing substantial challenges in the form of urban of climate change and ongoing urbanisation. The idea that we can work with nature to improve our cities is now seen as vital. The concept of NBS has emerged to foster sustainable development by transversally addressing social, economic, and environmental urban challenges. Although the attention to NBS inclusion is an important pillar of urban sustainability, a clear understanding how they can be implemented in the freshwater landscape, is still missing, even in face of the relevance of the urban freshwaters to wellbeing of the population. This investigation aims to fill this gap, by analysing the social and environmental impacts of urban streams as important NBS from protecting water quality to reducing natural hazards while preserving biodiversity and providing health and wellbeing benefits to population. By selecting as case studies Aveiro and Coimbra, the research project aims to promote the urban streams and their multiple ecosystemservices as important NBS to mitigate the effects of urbanization and climate change on aquatic ecosystems, in the human health and in the wellbeing of the population. The project will adopt the research strategies: to assess how urban development affect a capacity of urban streams to provide ecosystemservices using well-established scientific methods and investigate how the degradation of urban streams reflects on the local residents’ perception of the ecosystemservices in terms of benefits, health and wellbeing. In addition, thematic maps of ecosystemservices identified in the urban streams will be produced to demonstrate the relevance of urban streams for ecological, cultural and social aspects and to demonstrate can this information can be useful to urban planning and governance.</x:v>
      </x:c>
      <x:c r="G5" s="91" t="str">
        <x:v>EUROPE</x:v>
      </x:c>
      <x:c r="H5" s="91" t="str">
        <x:v>EU</x:v>
      </x:c>
      <x:c r="I5" s="92" t="str">
        <x:v>Horizon Europe</x:v>
      </x:c>
    </x:row>
    <x:row r="6" ht="120" customHeight="1">
      <x:c r="A6" s="110" t="e">
        <x:f>HYPERLINK("https://www.naturanceproject.eu/videos/","Nature for insurance, and insurance for nature")</x:f>
      </x:c>
      <x:c r="B6" s="97" t="str">
        <x:v>NATURANCE</x:v>
      </x:c>
      <x:c r="C6" s="118" t="n">
        <x:v>44835</x:v>
      </x:c>
      <x:c r="D6" s="118" t="n">
        <x:v>46112</x:v>
      </x:c>
      <x:c r="E6" s="126" t="n">
        <x:v>3206687</x:v>
      </x:c>
      <x:c r="F6" s="97" t="str">
        <x:v>NBS can provide means to regulate GHG in the atmosphere, mitigate climate hazard risks - through mass stabilisation, water flow regulation, wind dissipation, and temperature regulation - remove particle pollution and im-prove air quality, protect soil and biodiversity, and enhance climate resilience. The Naturance project will examine technical, financial and operational feasibility and performance of solutions that are built upon and combine disaster risk financing &amp; investments with NBS. To this end we will stimulate dialogues, knowledge sharing and mutual learning across different areas of policy and practice. Our ambition is not only to produce a comprehensive and collaborative assessment of nature-based insurance and investment solutions from societal and business perspective: our ultimate goal is to encourage adoption of jointly elaborated principles, performance metrics and recommended approaches to analysis and design, in accordance with EU framework for sustainable finance. The project will Establish a ‘Network of existing networks’ by connecting existing major knowledge networks and fostering cross-domain knowledge sharing and collaborative marketplace for innovative nature-based insurance &amp; in-vestment solutions. Initiate and organise innovation finance and policy labs seeking to assess existing and explore new areas for insurance &amp; investment solutions and revenue models supporting NBS. Analyse policy and governance conditions that are conducive to or hamper adoption of sustainable and equitable innovative green insurance and investment solutions for NBS and identify examples of inspirational practice and policy reforms unlocking their business potential and scaling up their deployment. Analyse models, methods, scenarios and metrics used for assessing risk-reduction performance of NBS, as well as their wider societal benefits, and contribute to a better integration of ecosystem and economic risk modelling. Build awareness and capabilities for green financial innovations, so to creating conditions for inclusive and transformative change in regions embarked in the Mission on climate adaptation &amp; societal transformation.</x:v>
      </x:c>
      <x:c r="G6" s="97" t="str">
        <x:v>EUROPE</x:v>
      </x:c>
      <x:c r="H6" s="97" t="str">
        <x:v>EU</x:v>
      </x:c>
      <x:c r="I6" s="98" t="str">
        <x:v>Horizon Europe -Cluster 6: Food, Bioeconomy, Natural Resources, Agriculture And Environment</x:v>
      </x:c>
    </x:row>
    <x:row r="7" ht="120" customHeight="1">
      <x:c r="A7" s="109" t="e">
        <x:f>HYPERLINK("https://www.biodiversa.eu/2022/10/26/restore/","Innovative biotechnological strategies to improve tree drought tolerance and microbial diversity for forest restoration purposes: the application of plant associative microorganisms and nature-based materials")</x:f>
      </x:c>
      <x:c r="B7" s="91" t="str">
        <x:v>RESTORE</x:v>
      </x:c>
      <x:c r="C7" s="117" t="n">
        <x:v>44287</x:v>
      </x:c>
      <x:c r="D7" s="117" t="n">
        <x:v>45382</x:v>
      </x:c>
      <x:c r="E7" s="125" t="n">
        <x:v>579880</x:v>
      </x:c>
      <x:c r="F7" s="91" t="str">
        <x:v>Climate projections indicate higher variability along this century with more frequent drought extremes, which would have strong influence on forest biodiversity due to impacts on ecosystem functioning, tree ecophysiology and microbial communities. Forest restoration with native trees has been considered an effective strategy of climate change mitigation, but its success is hindered by the high mortality of tree seedlings in the field and the difficulty in restoring native soil microbiota, which are amplified by drought events. Thus, it is of great interest to improve seedling production practices in nurseries, with the induction of mechanisms which increase drought tolerance. In this study, we aim at evaluating simultaneously the responses of trees and associated soil microbiota to drought stress in three different forest types (Brazilian Seasonal Semideciduous Atlantic Forest, French Mediterranean Oak Forest, and German Mesic Temperate Forest), allowing to search for unifying patterns among geographically distant sites, across gradients, and using experimental treatments. Further, we will test the application of different NBS as innovative strategies for improving tree seedling production and soil microbiome functioning/structuring. Associative microorganisms from tree species of the three ecosystems will be isolated and characterized, to obtain beneficial microbial strains that can be used as bioinputs for seedling production. Moreover, biodegradable and biocompatible nano/micro particles and composite materials produced from natural sources will be used as carrier systems for plant growth regulators and microbial living cells, to improve their delivery to the plants. The efficiency of these NBS in inducing the tolerance of tree seedlings to drought stress and the corresponding effects on soil microbiota diversity and functioning will be evaluated using different approaches, including greenhouse cultivation, nursery seedling production, and field trials. The economical balance and social acceptance of the proposed solutions will be evaluated to check their cost-effectiveness, with the engagement of stakeholders (as nursery-owners, farmers, conservation unit managers, and local authorities) in the course of the project. Thus, in addition to contribute to the basic knowledge of the mechanisms of drought response of trees and soil microbiota, this proposal strongly seeks applicability for improving the success of reforestation programs, with important environmental, economic and social impacts. The success of the project is based on an international multidisciplinary consortium (plant ecophysiologists, soil and rhizosphere microbiologists, microbial ecologists, chemists, engineers, economists) that will collaborate on a range of NBS.</x:v>
      </x:c>
      <x:c r="G7" s="91" t="str">
        <x:v>BiodivERsA ERA-net</x:v>
      </x:c>
      <x:c r="H7" s="91" t="str">
        <x:v>BiodivERsA</x:v>
      </x:c>
      <x:c r="I7" s="92" t="str">
        <x:v>BiodivClim // Biodiversa 2019-2020 Call - ANR contribution</x:v>
      </x:c>
    </x:row>
    <x:row r="8" ht="120" customHeight="1">
      <x:c r="A8" s="110" t="e">
        <x:f>HYPERLINK("https://projects.luke.fi/funpotential/","Potential of functional diversity for increasing the disturbance resiliency of forests and forest-based socio-ecological systems")</x:f>
      </x:c>
      <x:c r="B8" s="97" t="str">
        <x:v>FUNPOTENTIAL</x:v>
      </x:c>
      <x:c r="C8" s="118" t="n">
        <x:v>44287</x:v>
      </x:c>
      <x:c r="D8" s="118" t="n">
        <x:v>45382</x:v>
      </x:c>
      <x:c r="E8" s="126" t="n">
        <x:v>729918</x:v>
      </x:c>
      <x:c r="F8" s="97" t="str">
        <x:v>Forests are impacted by climate change both directly and indirectly via increased natural disturbances such as wind, wildfire and insect outbreaks, with negative effects on wood production and the economy. NBS promise great potential to counter negative disturbance impacts, e.g. by increasing the level and stability of returns from forest management through increasing vertical and horizontal forest structure and diversity. However, to be effective, these NBS need a solid foundation in understanding disturbance, forest dynamics, and economic rationale of forest management. Moreover, the interactions between disturbance and the whole socio-ecological system must be understood, as the wood industry is sensitive to the volatility of wood supply caused by disturbances. In the short term, increasing disturbances can saturate markets with damage wood and decrease wood prices, while in the long term, they can limit production, and the industrial capacity. These effects generate feedback to forest use, biodiversity, and climate change mitigation, which are important management objectives. Thus, it is vital to build knowledge of how the whole socio-ecological system responds to disturbances, and how it can manage economic and climate mitigation objectives under climate change and increasing disturbances, while at the same time promoting biodiversity. The use of forest functional diversity, a known resilience factor, could be a key to foster disturbance-aware and climate-smart management. However, economic justifications are needed to motivate owners and enterprises towards NBS. FUNPOTENTIAL aims to develop disturbance-resilient forest management and policy strategies, which sustain supply of wood, climate services and biodiversity under climate change. To achieve this aim, FUNPOTENTIAL will prepare scenarios of disturbances consistent with Representative Concentration Pathways (RCP) and Socioeconomic Development Pathways (SPP). FUNPOTENTIAL will use functional trait diversity to build a theoretical basis for linking disturbances and ecosystem resilience and develop forest models that apply this information. The scenarios and forest models will be combined with economic analyses to develop optimised nature-based local forest management solutions under changing disturbance regimes and climate. FUNPOTENTIAL seeks policy solutions to be applied at owner and enterprise levels through economic analyses of real landscapes and wood markets, which balance the objectives of mitigating climate change with economic returns in the region. Theoretical work with functional diversity and resilience and integrating it with economic analyses of real-world socioecological systems creates significant upscaling potential, which benefits biodiversity, climate change mitigation and adaptation strategies and policies at EU, national, and regional levels. Case examples, engaging stakeholders, and outreach promote impacts in practice.</x:v>
      </x:c>
      <x:c r="G8" s="97" t="str">
        <x:v>BiodivERsA ERA-net</x:v>
      </x:c>
      <x:c r="H8" s="97" t="str">
        <x:v>BiodivERsA</x:v>
      </x:c>
      <x:c r="I8" s="98" t="str">
        <x:v>BiodivClim // Biodiversa 2019-2020 Call - AKA contribution</x:v>
      </x:c>
    </x:row>
    <x:row r="9" ht="120" customHeight="1">
      <x:c r="A9" s="109" t="e">
        <x:f>HYPERLINK("https://www.biodiversa.eu/2022/10/25/freshrestore/","Holistic evaluation and restoration measures of human impacts on freshwater ecosystems across biogeographical gradients")</x:f>
      </x:c>
      <x:c r="B9" s="91" t="str">
        <x:v>FreshRestore</x:v>
      </x:c>
      <x:c r="C9" s="117" t="n">
        <x:v>44593</x:v>
      </x:c>
      <x:c r="D9" s="117" t="n">
        <x:v>45657</x:v>
      </x:c>
      <x:c r="E9" s="125" t="n">
        <x:v>208214</x:v>
      </x:c>
      <x:c r="F9" s="91" t="str">
        <x:v>Freshwater ecosystems are biodiversity hot spots under tremendous anthropogenic stress at global and catchment scales (e.g. climate change, land use and hydropower). A key challenge of the 21st century is to understand and predict how freshwaters respond to the suite of stressors, and how we can sustain and restore these ecosystems at a large scale. Thus, a coherent framework is urgently needed to understand and predict how the suite of stressors influences functional diversity in freshwaters. FreshRestore will develop integrative models by utilizing data of lake abiotic parameters, fish communities and food webs across biogeographical gradients in Fennoscandia, combined with information on climate, land- and water-use, and mitigation efforts (e.g., habitat restorations). The ecological and socio-economic models will facilitate evaluation of the cost-efficiency of different NBS and elucidate how to improve biodiversity in lakes through different implementations.</x:v>
      </x:c>
      <x:c r="G9" s="91" t="str">
        <x:v>BiodivERsA ERA-net</x:v>
      </x:c>
      <x:c r="H9" s="91" t="str">
        <x:v>BiodivERsA</x:v>
      </x:c>
      <x:c r="I9" s="92" t="str">
        <x:v>BiodivRest ore // Biodiversa 2020-2021 Call "Conservation and restoration of degraded ecosystems and their biodiversity, including a focus on aquatic systems"</x:v>
      </x:c>
    </x:row>
    <x:row r="10" ht="120" customHeight="1">
      <x:c r="A10" s="110" t="e">
        <x:f>HYPERLINK("https://empowerus-project.eu/resources/","Socio-economic Empowerment of coastal communities as users of the sea to ensure sustainable coastal development")</x:f>
      </x:c>
      <x:c r="B10" s="97" t="str">
        <x:v>EmpowerUs</x:v>
      </x:c>
      <x:c r="C10" s="118" t="n">
        <x:v>44835</x:v>
      </x:c>
      <x:c r="D10" s="118" t="n">
        <x:v>45930</x:v>
      </x:c>
      <x:c r="E10" s="126" t="n">
        <x:v>5197512</x:v>
      </x:c>
      <x:c r="F10" s="97" t="str">
        <x:v>EmpowerUs will enable coastal communities to act for change and transition towards sustainable, inclusive and resilient coastal developments. We assume that true empowerment implies R&amp;I should catalyze, facilitate and support coastal communities in the acquisition of power through a variety of tools, methods and coproduction with the inclusion of all actors, at local, regional, national and European levels. EmpowerUs will develop an adaptive transformation mechanism via on a network of six Transition Coastal Labs (TCLs) across all EU coastal regions. Recognising that no one solution will address the myriad of challenges coastal communities face, the EmpowerUs transformation mechanism will be adaptive and based on a multi-actor transdisciplinary approach. The project will co-create, pilot and evaluate Tailored Empowerment Programmes that include a portfolio of social innovation and NBS. By facilitating capacity building through improved understanding of challenges, barriers and enablers of change and increasing Ocean Literacy through nature connectedness and cultural heritage, EmpowerUs will support social innovation and self-sustaining communities. The EmpowerCoast digital twin/digital GIS platform will ensure the EmpowerUs mechanism is available to all coastal communities to uptake and use to support sustainable action. EmpowerUs consortium is balanced, complementary and transdisciplinary with key expertise in socio- economic technical, and ecological issues and the science-policy needed to achieve the project‚ EmpowerUs will provide innovative platforms to empower citizens to take transformative actions in line with EU policies to meet global challenges including biodiversity degradation and climate change at a local scale, supporting just, inclusive and sustainable coastal development.</x:v>
      </x:c>
      <x:c r="G10" s="97" t="str">
        <x:v>EUROPE</x:v>
      </x:c>
      <x:c r="H10" s="97" t="str">
        <x:v>EU</x:v>
      </x:c>
      <x:c r="I10" s="98" t="str">
        <x:v>Horizon Europe</x:v>
      </x:c>
    </x:row>
    <x:row r="11" ht="120" customHeight="1">
      <x:c r="A11" s="109" t="e">
        <x:f>HYPERLINK("https://efi.int/events/extreme-wildfire-events-webinar-2024-10-23","Ecosystem-based Adaptation and Changemaking to Shape, Protect and Maintain the Resilience of Tomorrow’s Forests")</x:f>
      </x:c>
      <x:c r="B11" s="91" t="str">
        <x:v>eco2adapt</x:v>
      </x:c>
      <x:c r="C11" s="117" t="n">
        <x:v>44805</x:v>
      </x:c>
      <x:c r="D11" s="117" t="n">
        <x:v>46630</x:v>
      </x:c>
      <x:c r="E11" s="125" t="n">
        <x:v>10037066</x:v>
      </x:c>
      <x:c r="F11" s="91" t="str">
        <x:v>In eco2adapt we will develop the Ecosystem-based Adaptation (EbA) framework, derived from NBS, that harnesses biodiversity and ecosystemservices to reduce vulnerability and build social-ecological resilience to climate change. We will work in LLs in Europe and China, located in climate hotspots, and adopt a cutting-edge Decision Theatre approach to investigate how forest managers integrate disturbance and vulnerability into decision-making. Scenarios of how disturbance affects forest dynamics and ecosystemservices at a landscape scale will be derived through modelling, and in LLs, stakeholders will learn how their choices affect ecosystemservices in neighbouring forests. We will combine interdisciplinary knowledge from scientists and stakeholders in Europe and China to understand perception and provide incentivization for adopting EbA solutions, through local capacity-building and national policy plans. Through the same Decision Theatre methodology, we will use a capacity-building approach to create and promote innovative technical, economic and governance mechanisms at a regional level. Semantic technology will be applied to create a knowledge base for hosting FAIR data and creating a SmartPhone Application (named the OneForest ToolBox) that allows users to access and add data concerning climate-resilient species, provenances, mixtures, management techniques and ecosystemservices, whilst taking into account future uncertainties about climate and societal changes. We also provide a suite of cutting-edge tools to monitor vulnerability and resilience (including invasive species and above-and below- ground biodiversity), at all levels of society ‚Äì from the citizen to the policy-maker. By including tailored communication to all levels of society, we will reach out to a broad audience that has the capacity to cause positive change.</x:v>
      </x:c>
      <x:c r="G11" s="91" t="str">
        <x:v>EUROPE</x:v>
      </x:c>
      <x:c r="H11" s="91" t="str">
        <x:v>EU</x:v>
      </x:c>
      <x:c r="I11" s="92" t="str">
        <x:v>Horizon Europe</x:v>
      </x:c>
    </x:row>
    <x:row r="12" ht="120" customHeight="1">
      <x:c r="A12" s="110" t="e">
        <x:f>HYPERLINK("https://www.optforests.eu/","Harnessing forest genetic resources for increasing options in the face of environmental and societal challenges")</x:f>
      </x:c>
      <x:c r="B12" s="97" t="str">
        <x:v>OptFORESTS</x:v>
      </x:c>
      <x:c r="C12" s="118" t="n">
        <x:v>44866</x:v>
      </x:c>
      <x:c r="D12" s="118" t="n">
        <x:v>46691</x:v>
      </x:c>
      <x:c r="E12" s="126" t="n">
        <x:v>8191328</x:v>
      </x:c>
      <x:c r="F12" s="97" t="str">
        <x:v>Forests are key elements of the European bioeconomy. To enhance provision of their ecosystemservices (ES), harnessing Forest Genetic Resources (FGR) is essential. OptFORESTS will support the conservation and sustainable use of FGR by: i) conducting research on the selection of diverse forest reproductive material (FRM), including mixtures, adapted to future climates, ii) fostering sustainable use and resilience of natural forests, iii) helping expand and diversify nursery production, iv) developing NBS, tools (e.g., expanded Information Systems) and cultural trajectories to promote forest biodiversity and ES, and v) demonstrating biodiversity restoration solutions. To do this, OptFORESTS will carry out genetics, modelling, stakeholder surveys, expert panels and socioeconomic analyses. OptFORESTS will evaluate adaptive and biomass traits in existing common gardens and newly-established next-generation ones, conserve and utilise unique tree lineages for ecosystem restoration and management, model future adaptation of trees at different life stages and conduct low-input breeding. This will be complemented by studying the effects of silviculture and landscape heterogeneity on genetic diversity and developing new silvicultural options for genetically mixed forests, which will be implemented via training software (marteloscopes) and long-term demonstration plots. To enable optimal supply of diversified FRM, OptFORESTS will assess the European nursery sector, forecast future FRM needs, develop plant production technology and promote cooperation between nurseries. To ensure the uptake of NBS, they will be co-designed with local and EU-level stakeholders and a cost-benefit and gap analysis of key socio-economic, governance and policy issues will be developed. Finally, the OptFORESTS tailored communication strategy will be instrumental in achieving long-term impacts supporting international and EU policy under the European Green Deal.</x:v>
      </x:c>
      <x:c r="G12" s="97" t="str">
        <x:v>EUROPE</x:v>
      </x:c>
      <x:c r="H12" s="97" t="str">
        <x:v>EU</x:v>
      </x:c>
      <x:c r="I12" s="98" t="str">
        <x:v>Horizon Europe -Cluster 6: Food, Bioeconomy, Natural Resources, Agriculture And Environment</x:v>
      </x:c>
    </x:row>
    <x:row r="13" ht="120" customHeight="1">
      <x:c r="A13" s="109" t="e">
        <x:f>HYPERLINK("https://www.ecologic.eu/19274","Assessing Climate Change Risk in EUrope")</x:f>
      </x:c>
      <x:c r="B13" s="91" t="str">
        <x:v>ACCREU</x:v>
      </x:c>
      <x:c r="C13" s="117" t="n">
        <x:v>45078</x:v>
      </x:c>
      <x:c r="D13" s="117" t="n">
        <x:v>46356</x:v>
      </x:c>
      <x:c r="E13" s="125" t="n">
        <x:v>4587912</x:v>
      </x:c>
      <x:c r="F13" s="91" t="str">
        <x:v>ACCREU will contribute to the just transition towards climate resilience in the EU, its Member States, and regions, by co-creating and co-delivering with a wide array of stakeholders, new knowledge and actionable insights that connect the challenges of adaptation and mitigation with the multiple and new challenges our society is facing. At the scientific level, it will provide a comprehensive, integrated, co-created, socio-economic evaluation of future climate risk under different adaptation and mitigation scenarios, across European countries, sectors, households, and business types. Specific attention will be paid to non-market impacts on biodiversity, ecosystems, and health. ACCREU will advance models and methods for climate risk assessment, and integrated adaptation decision-making. Novel investigations will be developed to assess poverty, equity, financial, and fiscal implications of climate risk and the related policies. At the societal/economic level, ACCREU will engage stakeholders involved in different adaptation decision types to design practical solutions to successfully mainstream climate resilience and adaptation into decision-making processes. ACCREU‚Äôs case studies will examine adaptation decisions in the following thematic areas: risk assessment, ecosystems and NBS, land use and food systems, water management, protection and management of critical infrastructures including transport and supply chains, health, and human well-being, and justice. Stakeholders will represent decision makers at the local (e.g. city or municipal authorities, local resource managers), national/regional (e.g. regional and national authorities), and pan European level (e.g. EEA, EIB). Some case studies will be pan-European whereas some other case studies will be carried out in Italy, Spain, the Netherlands, Germany, Sweden, United Kingdom. To ensure effective uptake and long-term use of its results, the co-designed applied case studies will involve EU-level stakeholders, such as Directorate-Generals, the JRC, the EEA, the Mission Adaptation, as well as local practitioners, businesses, and authorities.</x:v>
      </x:c>
      <x:c r="G13" s="91" t="str">
        <x:v>EUROPE</x:v>
      </x:c>
      <x:c r="H13" s="91" t="str">
        <x:v>EU</x:v>
      </x:c>
      <x:c r="I13" s="92" t="str">
        <x:v>Horizon Europe</x:v>
      </x:c>
    </x:row>
    <x:row r="14" ht="120" customHeight="1">
      <x:c r="A14" s="110" t="e">
        <x:f>HYPERLINK("https://invest4nature.eu/2022/12/21/introducing-invest4nature/","Promoting investments in NBS and accelerating market uptake by gaining a better understanding of the economic performance of NBS, considering climate mitigation and risk reduction")</x:f>
      </x:c>
      <x:c r="B14" s="97" t="str">
        <x:v>Invest4Nature</x:v>
      </x:c>
      <x:c r="C14" s="118" t="n">
        <x:v>44743</x:v>
      </x:c>
      <x:c r="D14" s="118" t="n">
        <x:v>46203</x:v>
      </x:c>
      <x:c r="E14" s="126" t="n">
        <x:v>4995172</x:v>
      </x:c>
      <x:c r="F14" s="97" t="str">
        <x:v>Currently there is a range of NBS emerging mostly with strong public funding elements, but a market for NBS has not yet emerged. While mostly small scale NBS are implemented as pilots for urban resilience to climate change the full range of economic and societal benefits for NBS are not systematically understood and mapped and are not sufficiently used to back the business and investment case for NBS. The numerous benefits may include mitigation and adaptation to climate change (including the reduction of urban heat island effect and flood mitigation), reduction of pollution, improved biodiversity and ecosystemservices, increased well-being for citizens, including physical and mental health or recreation, social cohesion, and community building. While effort for climate change mitigation and adaptation are increasing, the role of NBS in this context is not well understood. In particular, risk reduction of NBS for the private and public insurance sector has not yet been systematically included in economic valuation of NBS. Holistic understanding of benefits and benefit flows however are important for the society including upscaling and maximising the benefits achievable with NBS and activation financing for NBS. The overall project aim of Invest4Nature is to gain a better understanding of the economic and financial performance of NBS, considering their role for mitigation as well as climate risk reduction, to promote upscaling and investments in NBS, and to accelerate market uptake. The project has a strong involvement of stakeholders to co-produce solutions, having several NBS LLs and a wide NBS community (including project developers, decision makers and funding and financing institutions) at hand, co-producing new evaluation and financing approaches as well as tools, covering NBS in different contexts (e.g., urban, rural, coastal). This is the basis for empowering stakeholders and create and structure a future NBS market.</x:v>
      </x:c>
      <x:c r="G14" s="97" t="str">
        <x:v>EUROPE</x:v>
      </x:c>
      <x:c r="H14" s="97" t="str">
        <x:v>EU</x:v>
      </x:c>
      <x:c r="I14" s="98" t="str">
        <x:v>Horizon Europe -Cluster 6: Food, Bioeconomy, Natural Resources, Agriculture And Environment</x:v>
      </x:c>
    </x:row>
    <x:row r="15" ht="120" customHeight="1">
      <x:c r="A15" s="109" t="e">
        <x:f>HYPERLINK("https://aragorn-horizon.eu/resources/","Achieving Remediation And GOverning Restoration of contaminated soils Now")</x:f>
      </x:c>
      <x:c r="B15" s="91" t="str">
        <x:v>ARAGORN</x:v>
      </x:c>
      <x:c r="C15" s="117" t="n">
        <x:v>45200</x:v>
      </x:c>
      <x:c r="D15" s="117" t="n">
        <x:v>46660</x:v>
      </x:c>
      <x:c r="E15" s="125" t="n">
        <x:v>6612911</x:v>
      </x:c>
      <x:c r="F15" s="91" t="str">
        <x:v>Soil contamination is a severe hazard to humans and the environment. We propose Achieving Remediation And GOverning Restoration of contaminated soils Now (ARAGORN) through development and implementation of a complete framework. The framework starts from the identification of contaminated sites and presents a decision-making tree to identify remediation and restoration strategies, and contribute to the aims of the EU Soil Strategy. The framework is grounded in scientific progress and adapted to fully support public and private land managers to take effective actions to protect, remediate and restore the environment on Europe’s polluted soils. ARAGORN will provide better insights into contaminated sites and improve remediation and restoration decision-making by implementing robust mapping and monitoring tools that are fit-for-purpose and covers a wide range of contaminants. Neglected hotspot polluted sites will be identified by fit-for-purpose monitoring and decision strategies. This will enable public and private stakeholders of contaminated sites to move from regrettable remediation to restorative remediation. ARAGORN will compile and test remediation strategies and sustainable soil decontamination solutions, and will develop and put in practice NBS, improve knowledge on biodiversity and deliver a framework for step-by-step decision making in terms of what is the best approach for resilient restoration in various European countries. The complete framework will be developed together with strategic engagement of land managers throughout Europe, and by rooting knowledge through co-creative processes and sustainable infrastructures. The implementation will be done through a strong team of multidisciplinary scientists and practitioners with ongoing commitments with a diverse set of stakeholders across Europe at the local, national and EU level. We will interlink land managers and sectors across Europe to take effective action on soil health and provide longevity links and support to several EU policy and international commitments.</x:v>
      </x:c>
      <x:c r="G15" s="91" t="str">
        <x:v>EUROPE</x:v>
      </x:c>
      <x:c r="H15" s="91" t="str">
        <x:v>EU</x:v>
      </x:c>
      <x:c r="I15" s="92" t="str">
        <x:v>Horizon Europe</x:v>
      </x:c>
    </x:row>
    <x:row r="16" ht="120" customHeight="1">
      <x:c r="A16" s="110" t="e">
        <x:f>HYPERLINK("https://www.beprep-project.eu/","Identification of best practices for biodiversity recovery and public health interventions to prevent future epidemics and pandemics")</x:f>
      </x:c>
      <x:c r="B16" s="97" t="str">
        <x:v>BEPREP</x:v>
      </x:c>
      <x:c r="C16" s="118" t="n">
        <x:v>44805</x:v>
      </x:c>
      <x:c r="D16" s="118" t="n">
        <x:v>46446</x:v>
      </x:c>
      <x:c r="E16" s="126" t="n">
        <x:v>5886005</x:v>
      </x:c>
      <x:c r="F16" s="97" t="str">
        <x:v>Epidemics and pandemics - most of them caused by zoonotic and vector-borne emerging diseases - are globally threatening our health and welfare at an alarming pace. Prevention of future disease outbreaks will be pivotal to secure human welfare and demands transformative change. ""Biodiversity-is-good-for-our-health"" has become a new paradigm in disease risk mitigation. Consequently, nature restoration targeting biodiversity recovery - isolated or in combination with public health interventions - has been identified as a major disease risk mitigation tool. While there are thousands of ongoing and planned nature restoration projects globally, we lack knowledge a) if such restorations indeed interrupt the infect-shed-spill-spread cascade and mitigate disease risk, b) or if they rather amplify the risk and c) on success factors characterizing restorations that mitigate disease risk. BEPREP will fill this lack in knowledge and provide practical guidance. In spatially and temporally replicated field studies and experiments in case studies in Europe and the tropics, we will study a)-c) and reveal the causal mechanisms of infection dynamics and of drivers along the infect-shed-spill-spread cascade. BEPREP's participatory and trans sectorial approach by actively involving indigenous and local communities will enable the identification of success factors of best practice restorations and interventions, incl. NBS, to guide future biodiversity recovery measures that promote healthy ecosystems. These success factors will contribute to a) interrupt the infect-shed-spill-spread cascade and b) ultimately prevent disease outbreaks. The results of BEPREP help to create a European society prepared and responsive to disease risk. BEPREP will hence accelerate the ecological transition required to meet EU's Biodiversity Strategy for 2030 as a core part of EU's Green Deal and support a green recovery following the COVID-19 pandemic.</x:v>
      </x:c>
      <x:c r="G16" s="97" t="str">
        <x:v>EUROPE</x:v>
      </x:c>
      <x:c r="H16" s="97" t="str">
        <x:v>EU</x:v>
      </x:c>
      <x:c r="I16" s="98" t="str">
        <x:v>Horizon Europe -Cluster 6: Food, Bioeconomy, Natural Resources, Agriculture And Environment</x:v>
      </x:c>
    </x:row>
    <x:row r="17" ht="120" customHeight="1">
      <x:c r="A17" s="109" t="e">
        <x:f>HYPERLINK("https://www.developmentaid.org/organizations/awards/view/479993/rewiring-of-ecological-networks-under-global-change-econet","Rewiring of ecological networks under global change")</x:f>
      </x:c>
      <x:c r="B17" s="91" t="str">
        <x:v>ECONET</x:v>
      </x:c>
      <x:c r="C17" s="117" t="n">
        <x:v>45261</x:v>
      </x:c>
      <x:c r="D17" s="117" t="n">
        <x:v>45991</x:v>
      </x:c>
      <x:c r="E17" s="125"/>
      <x:c r="F17" s="91" t="str">
        <x:v>One of the main consequences of the biodiversity crisis is the reorganization of ecological networks. This reorganization, usually termed ‘interaction rewiring’, can drastically alter nature’s functions and services to humanity. Therefore, predicting interaction rewiring is paramount to predicting the future structure, functioning and stability of the ecosystems. Until now this has not been done because quantifying and predicting rewiring into the future requires extensive data on species traits and interactions and computationally efficient and ecologically relevant analytical tools. The main objectives of ECONET are to quantify the potential of rewiring in mutualistic networks globally and to predict how mutualistic networks rewire due to global change (climate change, land cover change, human-driven extinctions). For this, I will use empirical data of pollination and seed dispersal networks to predict probabilities of all pairwise interactions in metawebs (network covering all possible pairwise interactions) with machine learning. I will quantify the species' rewiring potential as their interaction niche breadths in the metawebs. Then, I will construct scenarios of compositional change in local networks caused by global change and identify rewired interactions under different scenarios. I will also assess the stability and functionality of rewired networks under different scenarios. The main outcome of ECONET will be spatially-explicit knowledge of global change consequences on mutualistic networks. ECONET will provide practical and novel guidance to biodiversity management and conservation strategies, including NBS embedded in the EU’s environmental agenda. As a key part of ECONET, I will receive essential training from world-leading experts in the fields of ecological machine learning and scenario development at an outstanding centre. This will allow me to establish an independent and distinct research agenda in global change ecology.</x:v>
      </x:c>
      <x:c r="G17" s="91" t="str">
        <x:v>EUROPE</x:v>
      </x:c>
      <x:c r="H17" s="91" t="str">
        <x:v>EU</x:v>
      </x:c>
      <x:c r="I17" s="92" t="str">
        <x:v>Horizon Europe</x:v>
      </x:c>
    </x:row>
    <x:row r="18" ht="120" customHeight="1">
      <x:c r="A18" s="110" t="e">
        <x:f>HYPERLINK("https://climarest.eu/","Coastal Climate Resilience and Marine Restoration Tools for the Arctic Atlantic basin")</x:f>
      </x:c>
      <x:c r="B18" s="97" t="str">
        <x:v>CLIMAREST</x:v>
      </x:c>
      <x:c r="C18" s="118" t="n">
        <x:v>44896</x:v>
      </x:c>
      <x:c r="D18" s="118" t="n">
        <x:v>45991</x:v>
      </x:c>
      <x:c r="E18" s="126" t="n">
        <x:v>8701780</x:v>
      </x:c>
      <x:c r="F18" s="97" t="str">
        <x:v>The CLIMAREST project - Coastal Climate Resilience and Marine Restoration Tools for the Arctic Atlantic basin - integrates multiple expertise into a holistic approach, to develop a toolbox designed to establish guidelines for ecosystem restoration and to enhance climate resilience in coastal communities. The concept is to develop, test and optimise a modular toolbox that integrates expert knowledge, scientific information, multilevel stakeholder and community involvement, ecosystemservice improvement analysis, cost-benefit analysis, priority of actions, and custom designed protocols for restoring and monitoring multiple coastal habitats. The toolbox framework will have common and specific tools that will be tested, optimised and demonstrated in five different ecosystems, across a latitudinal gradient of the Arctic-Atlantic basin, ranging from the high-Arctic Svalbard (79¬∞ N) in the North to the Madeira archipelago (33¬∞ N) in the South. The variety of environmental conditions and restoration needs of the five demonstration sites will provide different restoration scenarios with particular specificities in terms of biodiversity, pressures and threats, ecosystems services and stakeholders. The diversity in restoration scenarios will create a unique opportunity to develop a modular toolbox, that integrates common tools with tools that are specific for each restoration scenario into a collective framework. Ecosystem-specific innovations in NBS for habitat restoration that improve local climate resilience will also be developed, tested, and integrated into a general toolbox framework, establishing guidelines and innovative workflows. The toolbox and tools developed in each demonstration site, for different restoration scenarios, will be made available and tested for replication and upscaling in comparable ecosystems and similar communities, with particular emphasis in promoting stakeholder involvement.</x:v>
      </x:c>
      <x:c r="G18" s="97" t="str">
        <x:v>EUROPE</x:v>
      </x:c>
      <x:c r="H18" s="97" t="str">
        <x:v>EU</x:v>
      </x:c>
      <x:c r="I18" s="98" t="str">
        <x:v>Horizon Europe</x:v>
      </x:c>
    </x:row>
    <x:row r="19" ht="120" customHeight="1">
      <x:c r="A19" s="109" t="e">
        <x:f>HYPERLINK("https://www.wilde-project.eu/","Climate-smart rewilding: ecological restoration for climate change mitigation, adaptation and biodiversity support in Europe")</x:f>
      </x:c>
      <x:c r="B19" s="91" t="str">
        <x:v>wildE</x:v>
      </x:c>
      <x:c r="C19" s="117" t="n">
        <x:v>44927</x:v>
      </x:c>
      <x:c r="D19" s="117" t="n">
        <x:v>46387</x:v>
      </x:c>
      <x:c r="E19" s="125" t="n">
        <x:v>8555016</x:v>
      </x:c>
      <x:c r="F19" s="91" t="str">
        <x:v>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emphasised the great potential of ecosystem restoration and related NBS for addressing the challenge. 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 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x:v>
      </x:c>
      <x:c r="G19" s="91" t="str">
        <x:v>EUROPE</x:v>
      </x:c>
      <x:c r="H19" s="91" t="str">
        <x:v>EU</x:v>
      </x:c>
      <x:c r="I19" s="92" t="str">
        <x:v>Horizon Europe -Cluster 5: Climate, Energy and Mobility</x:v>
      </x:c>
    </x:row>
    <x:row r="20" ht="120" customHeight="1">
      <x:c r="A20" s="110" t="e">
        <x:f>HYPERLINK("https://www.danube4allproject.eu/","Restoration Of The Danube River Basin Waters For Ecosystems And People From Mountains To Coast")</x:f>
      </x:c>
      <x:c r="B20" s="97" t="str">
        <x:v>DANUBE4all</x:v>
      </x:c>
      <x:c r="C20" s="118" t="n">
        <x:v>44927</x:v>
      </x:c>
      <x:c r="D20" s="118" t="n">
        <x:v>46752</x:v>
      </x:c>
      <x:c r="E20" s="126" t="n">
        <x:v>8422267</x:v>
      </x:c>
      <x:c r="F20" s="97" t="str">
        <x:v>Over one million barriers on Europe’s rivers have resulted in extensive loss of river connectivity and 70-90 % of Europe’s floodplain areas are ecologically degraded due to human modifications. Despite having an ambitious EU policy framework in place, implementation of fresh and transitional water ecosystem restoration is lagging behind. Reasons for this lie among others in a lack of knowledge, awareness and participation of local people and business actors. The overall aim of DANUBE4all is the development of a comprehensive Restoration Action Plan for the Danube river basin lighthouse developed in an unprecedented co-creation process with stakeholders, integrating citizens’ interests to support the Mission “Restore our ocean and waters by 2030”. Based on solid scientific knowledge and new findings, the Action Plan will promote the improvement of ecological status, biodiversity and ecosystem connectivity. The development and implementation of innovative “Win-Win Nature Based Solutions” will simultaneously lead to an enhanced freeflowing status of rivers and floodplains, flood and drought risk reduction and enhancement of sediment and biota continuity. The aim is to adapt to climate change as well as to improve the endangered biodiversity of ecosystems. This will be reached by identifying, processing and upscaling effective and economically profitable restoration measures. DANUBE4all will implement innovative demonstration activities at three sites in the Upper, Middle Danube and the Danube Delta. DANUBE4all will link ecological and economic benefits providing tailored business cases for SMEs, and will deliver innovative tools to accelerate citizens’ and stakeholders’ engagement. DANUBE4all will provide GIS and Citizen Science tools for upscaling these restoration actions via ten Synergy Sites to the Danube Basin and will also transfer the outcomes to five Associated Regions by concrete steps towards the development of Replication Roadmaps for restoration action</x:v>
      </x:c>
      <x:c r="G20" s="97" t="str">
        <x:v>EUROPE</x:v>
      </x:c>
      <x:c r="H20" s="97" t="str">
        <x:v>EU</x:v>
      </x:c>
      <x:c r="I20" s="98" t="str">
        <x:v>Horizon Europe</x:v>
      </x:c>
    </x:row>
    <x:row r="21" ht="120" customHeight="1">
      <x:c r="A21" s="109" t="e">
        <x:f>HYPERLINK("https://naperdiv.uni-hohenheim.de/","Nature-based perennial grain cropping as a model to safeguard functional biodiversity towards future-proof agriculture")</x:f>
      </x:c>
      <x:c r="B21" s="91" t="str">
        <x:v>NAPERDIV</x:v>
      </x:c>
      <x:c r="C21" s="117" t="n">
        <x:v>44228</x:v>
      </x:c>
      <x:c r="D21" s="117" t="n">
        <x:v>45322</x:v>
      </x:c>
      <x:c r="E21" s="125" t="n">
        <x:v>1403374</x:v>
      </x:c>
      <x:c r="F21" s="91" t="str">
        <x:v>The impact of intense annual crop production on natural resources under the threat of climate change has resulted in a global magnification of environmental degradation and biodiversity loss. A concept for mitigating such consequences is the development of perennial grain cropping systems. Thinopyrum intermedium L. (Intermediate wheatgrass) is among the most advanced examples of recently developed perennial grain crops for food or forage production with established experimental sites across Europe. Informed by natural ecosystems, especially grasslands, such systems provide an excellent and innovative design to promote NBS to mitigate agricultural disservices and provide ecological, social and economic benefits (Theme #3 of the BiodivClim Call). With a permanent soil cover, high total biomass production and deeper root systems, perennial grain crops provide fundamental advantages for climate change mitigation/adaptation. Perennial grain crops support highly structured and complex food webs, improving the functional diversity and the conditions for its conservation. However, there is only limited understanding of biodiversity effects, crop performance and ecosystemservices resulting from these systems. The systemic research approach of NAPERDIV is founded on comparative analyses between established perennial versus annual grain cropping systems along a Pan-European gradient (Sweden, Belgium, France) with different agro-ecological and climatic conditions. With an inter-disciplinary and multi-sectoral network of researchers and stakeholders across Europe, NAPERDIV will analyse (a) the agronomic performance of intermediate wheatgrass to assess and simulate its resilience against climate hazards, (b) the crop-associated microbiome and its functional benefits (growth promotion, disease suppression), (c) the resilience of the soil microbiome against drought under expected climate variability, and (d) the soil fauna, its benefits and indicator values for crop performance, system diversity and processes. The multiple and transnational impacts of the NAPERDIV outcomes on environment, policy, society and economy will support the EU to strengthen its role as world leader both in research and innovation: (1) NAPERDIV will contribute to a sustainable, nature-based agriculture with limited use of agro-chemicals and benefits for biodiversity and climate change adaptation/mitigation. (2) NAPERDIV will deliver a solid scientific knowledge baseline for on-going and prospective legislative frameworks of the EU for the development of innovative and future-proof solutions of agricultural production addressing environmental and climate objectives. (3) NAPERDIV will contribute to nutrition security and generates novel bio-economic opportunities with investment potentials. (4) NAPERDIV will network at a Pan-European scale securing in the long-run the maintenance of a cooperative and multi-disciplinary research platform within and across Europe.</x:v>
      </x:c>
      <x:c r="G21" s="91" t="str">
        <x:v>BiodivERsA ERA-net</x:v>
      </x:c>
      <x:c r="H21" s="91" t="str">
        <x:v>BiodivERsA</x:v>
      </x:c>
      <x:c r="I21" s="92" t="str">
        <x:v>BiodivClim // Biodiversa 2019-2020 Call - ANR contribution</x:v>
      </x:c>
    </x:row>
    <x:row r="22" ht="120" customHeight="1">
      <x:c r="A22" s="110" t="e">
        <x:f>HYPERLINK("https://www.sdu.dk/da/nordsalt","Climate Change Impacts and Biodiversity Interactions in Nordic Salt Marshes")</x:f>
      </x:c>
      <x:c r="B22" s="97" t="str">
        <x:v>NordSalt</x:v>
      </x:c>
      <x:c r="C22" s="118" t="n">
        <x:v>44256</x:v>
      </x:c>
      <x:c r="D22" s="118" t="n">
        <x:v>45351</x:v>
      </x:c>
      <x:c r="E22" s="126" t="n">
        <x:v>1741116</x:v>
      </x:c>
      <x:c r="F22" s="97" t="str">
        <x:v>The NordSalt project will assess the extent of and plant community biodiversity in Nordic Salt and coastal marshes and evaluate how these ecosystems provide climate and coastal protection related benefits to society (ecosystemservices, ES or Nature’s Contributions to People, NCP). The project has particular focus on carbon sequestration (so called « Blue Carbon ») and net greenhouse gas emissions (CO2 and methane) in these ecosystems. Furthermore, historical changes in the distribution of Nordic coastal marsh habitat types (ranging from salt marshes to salt meadows to reed beds) and associated changes in community biodiversity related to climatic and local pressures, including management practices such as grazing, will be assessed. Detailed studies of marsh carbon pools (live and dead plant C stocks, soils pools) and sequestration rates (estimated from 210Pb profiles) in grazed and ungrazed locations will be conducted at 5 case study sites, one from each participating country, selected across the range of Nordic coastal marsh habitats. Greenhouse gas (GHG) flux rates will be seasonally measured at 3 case study sites (Finland, Denmark and Germany) Also, the interactions between marsh plant community biodiversity and climate (temperature) change for net carbon release and storage will be tested experimentally in a common garden climate warming experiment conducted at the University of Hamburg with soil and plant mesocosms collected from the 5 case study sites. Results from the NordSalt field and experimental work will be compared to those from an ongoing in situ climate warming experiment in the German Wadden Sea site established by one of the consortium partners. The goal of NordSalt is to assess the nature, diversity and extent of Nordic coastal marsh habitats, to evaluate their role in climate regulation (net greenhouse gas emissions and Blue Carbon storage) and to assess their vulnerability and change in ecological structure and functions under future climate warming scenarios, local environmental pressures and management decisions. Finally, the project will also evaluate the potential of Nordic salt marsh and related coastal vegetated ecosystems as NBS in a regional and global context. To provide the best basis for these considerations, a comprehensive range of climate and coastal protection related ecosystemservices (ES) of these habitats will be evaluated and discussed with relevant policy, management and local stakeholders.</x:v>
      </x:c>
      <x:c r="G22" s="97" t="str">
        <x:v>BiodivERsA ERA-net</x:v>
      </x:c>
      <x:c r="H22" s="97" t="str">
        <x:v>BiodivERsA</x:v>
      </x:c>
      <x:c r="I22" s="98" t="str">
        <x:v>BiodivClim // Biodiversa 2019-2020 Call - AKA contribution</x:v>
      </x:c>
    </x:row>
    <x:row r="23" ht="120" customHeight="1">
      <x:c r="A23" s="109" t="e">
        <x:f>HYPERLINK("https://mixforchange.cirad.fr/","Mixed Forest plantations for climate Change mitigation and adaptation")</x:f>
      </x:c>
      <x:c r="B23" s="91" t="str">
        <x:v>MixForChange</x:v>
      </x:c>
      <x:c r="C23" s="117" t="n">
        <x:v>44197</x:v>
      </x:c>
      <x:c r="D23" s="117" t="n">
        <x:v>45291</x:v>
      </x:c>
      <x:c r="E23" s="125" t="n">
        <x:v>1295886</x:v>
      </x:c>
      <x:c r="F23" s="91" t="str">
        <x:v>Forest landscape restoration and afforestation have recently received much international attention as a crucial opportunity for mitigating climate change (CC). Therefore, it features prominently in many political initiatives such as the EU Green Deal and the Bonn Challenge. Yet, the ongoing increase in biotic and abiotic stress driven by CC puts forests under threat. In the face of CC, adaptation and mitigation by forests are ultimately linked, because the ability of forests to sequester carbon (C) in the long run depends on the ability of trees to cope with multiple stresses. A growing body of evidence suggests that mixed forest plantations, i.e., plantations where several tree species are mixed, are more efficient in sequestrating C, while better coping with CC-related stress. Mixed plantations thus represent an opportunity for an important nature-based solution for CC mitigation and adaptation. However, monocultures still dominate the world’s forest plantations. The reasons for the apparent resistance to mixed plantations among landowners and stakeholders need to be identified and addressed in future forest policies to promote the large-scale expansion of more CC-resilient mixed forest plantations. One of the possible factors that may have prevented the expansion of mixed plantations at large scales is insufficient scientific evidence for practitioners and policy-makers. Using a global network of forest biodiversity experiments (TreeDivNet), we will provide a mechanistic understanding of how tree diversity, species identities and management (thinning and fertilization) influence both the potential of mixed forest plantations to mitigate (C sequestration) and adapt (drought and herbivory resilience) to CC, in a win-win approach. In addition, we will translate this knowledge into guidelines that can be widely adopted by practitioners and policy-makers. The TreeDivNet network comprises 26 experiments spread across the globe, with ca. 1.2M planted trees. All these experiments were based on a common, statistically sound design that allows detection of causal relationships between tree diversity, management and forest ecosystem functioning (incl. C sequestration). The functional and mechanistic focus of MixForChange and the contrasting environmental contexts embedded in the network will allow us to scale-up our findings beyond case studies to provide evidence-based guidelines for mixed plantation management in a broad range of environments. Moreover, MixForChange will analyse in a common framework, and at unprecedented scale, synergies and trade-offs between the CC mitigation and adaptation potential of mixed plantations and the fulfilment of stakeholders’ objectives. The societal impact of MixForChange will be ensured by a strong focus on knowledge transfer and capacity-building at all levels of management and governance. MixForChange will make an important contribution to promoting mixed forest plantations as NBS to fight CC.</x:v>
      </x:c>
      <x:c r="G23" s="91" t="str">
        <x:v>BiodivERsA ERA-net</x:v>
      </x:c>
      <x:c r="H23" s="91" t="str">
        <x:v>BiodivERsA</x:v>
      </x:c>
      <x:c r="I23" s="92" t="str">
        <x:v>BiodivClim // Biodiversa 2019-2020 Call - ANR contribution</x:v>
      </x:c>
    </x:row>
    <x:row r="24" ht="120" customHeight="1">
      <x:c r="A24" s="110" t="e">
        <x:f>HYPERLINK("https://www.naturebasedsolutionsinitiative.org/projects/sustain-cocoa-sustainable-sourcing-policies-for-biodiversity-protection-climate-mitigation-and-improved-livelihoods-in-the-cocoa-sector","Sustainable sourcing policies for biodiversity protection, climate mitigation, and improved livelihoods in the cocoa sector")</x:f>
      </x:c>
      <x:c r="B24" s="97" t="str">
        <x:v>SUSTAIN-COCOA</x:v>
      </x:c>
      <x:c r="C24" s="118" t="n">
        <x:v>44287</x:v>
      </x:c>
      <x:c r="D24" s="118" t="n">
        <x:v>45382</x:v>
      </x:c>
      <x:c r="E24" s="126" t="n">
        <x:v>1050888</x:v>
      </x:c>
      <x:c r="F24" s="97" t="str">
        <x:v>The conversion and degradation of tropical forests has multiple negative socio-environmental impacts. Conversely, the restoration of forest landscapes, including enhancing tree cover on already cleared farmland, are powerful NBS to climate mitigation and adaptation, with potentially large biodiversity and rural livelihood and resilience co-benefits. A major driver of forest loss and degradation in the tropics is the production and trade of food commodities and associated land management practices, with cocoa being the leading forest-risk commodity in West Africa. Yet cocoa production in agroforestry systems harbors the potential to partially restore biodiversity in key hotspots. Acknowledging these challenges and opportunities, ending deforestation and encouraging agroforestry has become a high priority in cocoa supply chains as part of interventions such as the Cocoa and Forests Initiative. In the proposed research we aim to investigate the conditions under which supply chain sustainability initiatives (SSIs) can lead to zero-deforestation and increased shade-tree cover in cocoa production systems and, in turn, a triple-win of biodiversity, climate, and livelihood benefits. To meet this aim we integrate six objectives: 1) Develop new data on cocoa supply chains, SSIs, and agroforestry extent and integrate these with additional land cover, biodiversity, carbon, and yield data, 2) Quantify shade-tree cover impacts on carbon, biodiversity, and livelihoods, 3) Identify drivers and impacts of SSIs on shade-tree cover, deforestation, and livelihoods, 4) Estimate the potential carbon and biodiversity benefits of shade-tree adoption at the regional scale, 5) Assess overlap between SSI benefits and company motivations for adoption, and 6) Deliver recommendations for how to improve the design, uptake, and implementation of SSIs in cocoa producing landscapes to promote biodiversity, climate, and livelihood synergies. To achieve these objectives, we integrate ecological fieldwork in cocoa agroecosystems, household and supply chain interviews, supply chain and land cover mapping, regional modeling, and stakeholder workshops. Our cross-scale, interdisciplinary, and transnational approach will provide unprecedented insights into the on-the-ground impacts of existing SSIs in the cocoa sector and the potential impacts of scaling up SSIs to reduce deforestation and enhance shade-tree cover further. Furthermore, it will clarify the role that agroforestry can play in helping deliver multiple sustainability objectives: protecting biodiversity, climate mitigation, production resilience, and improved farmer livelihoods. It thus aligns well with the EU’s efforts to step up action to protect and restore the world’s forests.</x:v>
      </x:c>
      <x:c r="G24" s="97" t="str">
        <x:v>BiodivERsA ERA-net</x:v>
      </x:c>
      <x:c r="H24" s="97" t="str">
        <x:v>BiodivERsA</x:v>
      </x:c>
      <x:c r="I24" s="98" t="str">
        <x:v>BiodivClim // Biodiversa 2019-2020 Call -F.R.S.-FNRS contribution</x:v>
      </x:c>
    </x:row>
    <x:row r="25" ht="120" customHeight="1">
      <x:c r="A25" s="109" t="e">
        <x:f>HYPERLINK("https://www.dimoc.uni-bayreuth.de/","Diversity Components in Mosquito-borne Diseases in Face of Climate Change")</x:f>
      </x:c>
      <x:c r="B25" s="91" t="str">
        <x:v>DiMoC</x:v>
      </x:c>
      <x:c r="C25" s="117" t="n">
        <x:v>43831</x:v>
      </x:c>
      <x:c r="D25" s="117" t="n">
        <x:v>45291</x:v>
      </x:c>
      <x:c r="E25" s="125" t="n">
        <x:v>1292583</x:v>
      </x:c>
      <x:c r="F25" s="91" t="str">
        <x:v>DiMoC is a proposal for the BiodivERsA Pan-European call for transnational research proposals on “Effects of biodiversity status and changes on animal, human and plant health”. The DiMoC project includes 4 institutions from 3 countries (De, Fr, Be). The project will be linking experienced and young scientists from both genders and a broad spectrum of disciplines (e.g. entomology, virology, biogeography, human geography, ecology, anthropology). The biodiversity research conducted in DiMoC will create added value for a better understanding of Vector-Borne Diseases (VBDs) and to develop guidance for NBS for this complex societal challenge. With particular focus on the diversity of pathogens, mosquitos, and hosts, we address emerging threats for Europe. In recent years, previously either neglected or not recorded transmissions of pathogens to humans are reported. Mosquito-Borne Diseases (MBDs) related to arboviruses such as West-Nile (WNV), Chikungunya (CHIKV), Usutu (USUV), or Dengue (DENV) are emerging threats to European citizens. Vaccination and pharmaceutical treatment is either not available, or very limited. This requires proactive surveillance and control measures to avoid local or regional outbreaks. A better understanding of transmission cycles and the mediating role of biodiversity is needed. DiMoC aims to explore the complex interplays of MBDs with climatic conditions, biotic interactions in ecosystems, and the various ways of human unintended or planned interference in detail. The main focus of DiMoC will be on continental Europe. We will additionally study vector-pathogen systems from European overseas (Martinique, La Réunion) given the transport of goods and travelling activities are important invasion routes of vectors and pathogens. Biodiversity plays a significant role at various stages of pathogen transmission. DiMoC addresses diversity within and between species and communities: arboviral diversity, mosquito diversity, and host diversity (Wp1, WP2, WP3). At regional scale, we analyze biotic interactions and diversity patterns in landscapes of Germany, France and Mexico (WP3). We extend our perspectives to the European continent to identify the climatic and societal drivers of current patterns of likelihood of transmission (WP4). Based on this, we project future trends at the continental scale (WP4). Herein, we include quantitative measures of uncertainty illustrated by spatio-temporal patterns of SD between Global Circulation Models. DiMoC has a strong communication component (WP5) in order to facilitate the exchange with stakeholders and professional groups from European mainland and two European overseas regions to assess relative disease risks. The mutual exchange of information fosters the quality of the studies and enhances the translation into practice. Policy briefs will condense the outcomes to common language and offer practice-oriented conclusions for the management of biodiversity and risk mitigation.</x:v>
      </x:c>
      <x:c r="G25" s="91" t="str">
        <x:v>BiodivERsA ERA-net</x:v>
      </x:c>
      <x:c r="H25" s="91" t="str">
        <x:v>BiodivERsA</x:v>
      </x:c>
      <x:c r="I25" s="92" t="str">
        <x:v>BiodivHeal th // Biodiversa 2018-2019 Call - ANR contribution</x:v>
      </x:c>
    </x:row>
    <x:row r="26" ht="120" customHeight="1">
      <x:c r="A26" s="110" t="e">
        <x:f>HYPERLINK("https://effective-euproject.eu/","Enhancing social well-being and economic prosperity by reinforcing the eFFECTIVEness of protection and restoration management in Mediterranean MPAs")</x:f>
      </x:c>
      <x:c r="B26" s="97" t="str">
        <x:v>EFFECTIVE</x:v>
      </x:c>
      <x:c r="C26" s="118" t="n">
        <x:v>45078</x:v>
      </x:c>
      <x:c r="D26" s="118" t="n">
        <x:v>46538</x:v>
      </x:c>
      <x:c r="E26" s="126" t="n">
        <x:v>9434729</x:v>
      </x:c>
      <x:c r="F26" s="97" t="str">
        <x:v>The EFFECTIVE main objective is to develop a comprehensive scientific knowledge base and practical guidance, combining science, technological nature-based solution, digitalization, and social implication for the application of the Ecosystem-Based management to the protection and restoration management of the EU‚ Mediterranean Blue Natural Capital.To ensure the success of this main objective, the EFFECTIVE project counts on partners with broad expertise in relevant areas covering all the three pillars of the EBMS (from applying research stages until companies) as follows: managerial pillar, information pillar, and participation pillar and also a nature-based solution. In addition, this project provides the implementation of the EBMS in four pilot areas (Mar de L’Empordà, Ebro Delta, Sardinia Septentrional, Cavo Greco) towards protection and restoration solutions, besides taking into account the connectivity between three of them through the existing Cetacean Migration Corridor.To achieve the EFFECTIVE main objective, the following 5 specific objectives (SO) are identified:SO 1. Apply EBMS to identify, analyze and extend an ecological corridor in the Mediterranean Sea, connecting habitats and biodiversity. SO 2. Apply EBMS to analyse and extend the status of MPA in the Mediterranean Sea.SO 3. Demonstrate nature-based seabed protection and restoration solutions, including preserving seabed carbon sequestration capacity, in a real environment.SO 4. To identify limiting factors, gaps and recommendations of existing MPA legislation regarding environmental and anthropogenic pressures, setting up links with previous projects. SO 5. To implement an innovative digital data visualization and aggregation tool in the form of a Digital Twin for enabling data exploration, research, participation and citizen science.</x:v>
      </x:c>
      <x:c r="G26" s="97" t="str">
        <x:v>EUROPE</x:v>
      </x:c>
      <x:c r="H26" s="97" t="str">
        <x:v>EU</x:v>
      </x:c>
      <x:c r="I26" s="98" t="str">
        <x:v>Horizon Europe</x:v>
      </x:c>
    </x:row>
    <x:row r="27" ht="120" customHeight="1">
      <x:c r="A27" s="109" t="e">
        <x:f>HYPERLINK("https://www.ruractive.eu/","Empowering rural communities to act for change")</x:f>
      </x:c>
      <x:c r="B27" s="91" t="str">
        <x:v>RURACTIVE</x:v>
      </x:c>
      <x:c r="C27" s="117" t="n">
        <x:v>45170</x:v>
      </x:c>
      <x:c r="D27" s="117" t="n">
        <x:v>46630</x:v>
      </x:c>
      <x:c r="E27" s="125" t="n">
        <x:v>6980043</x:v>
      </x:c>
      <x:c r="F27" s="91" t="str">
        <x:v>RURACTIVE aims to foster a just and sustainable transition of rural areas by developing smart, community-led, tailor-made, place-based and inclusive solutions within local Multi-Actor Rural Innovation Ecosystems (RIEs) in 12 pilot area (Dynamos - Ds) in 7 EU, 2 Associated Countries and Switzerland. RURACTIVE will unlock the innovation potential of rural communities by addressing six integrated Rural Development Drivers (RDDs) ‚Äì namely multimodal mobility, energy transition, agri-food and agroecology, culture and cultural innovation, health and wellbeing, nature-based and cultural tourism ‚Äì and transversally integrating climate change mitigation and adaption, biodiversity and social justice and inclusion.RURACTIVE will empower rural communities to act for societal change, by making available existing knowledge around smart solutions that integrate various forms of innovation (digital and technological, technical, organizational and social, business models and financial) and enhancing rural communities' capacities and skills, by providing training, capacity building, and knowledge transfer. Implementing a methodology for RIEs establishment in 12 Ds, RURACTIVE will work towards inclusive decision-making processes for all, including vulnerable groups and people at risk of exclusion, providing RIEs with instruments and capacities to collaboratively co-develop, co-implement and co-monitor smart and community-led solutions. Also, by offering an open set of data-driven tools (Decision Support Tool, Adaptive Monitoring tool), a digital infrastructure (RURACTIVE Digital Hub), and defining a programme for external Innovators, RURACTIVE will provide a fertile ground for change in rural areas. Results will be out-scaled through knowledge exchanges and networking at EU level (open contest for Additional Ds and RURACTIVE Forum), the deployment of training and capacity building activities for further rural communities and the creation of open e-learning courses and MOOC.</x:v>
      </x:c>
      <x:c r="G27" s="91" t="str">
        <x:v>EUROPE</x:v>
      </x:c>
      <x:c r="H27" s="91" t="str">
        <x:v>EU</x:v>
      </x:c>
      <x:c r="I27" s="92" t="str">
        <x:v>Horizon Europe</x:v>
      </x:c>
    </x:row>
    <x:row r="28" ht="120" customHeight="1">
      <x:c r="A28" s="110" t="e">
        <x:f>HYPERLINK("https://beeguards.eu/","Resilient beekeeping and breeding to safeguard natural genetic resources and pollination services")</x:f>
      </x:c>
      <x:c r="B28" s="97" t="str">
        <x:v>BeeGuards</x:v>
      </x:c>
      <x:c r="C28" s="118" t="n">
        <x:v>45200</x:v>
      </x:c>
      <x:c r="D28" s="118" t="n">
        <x:v>46660</x:v>
      </x:c>
      <x:c r="E28" s="126" t="n">
        <x:v>5495685</x:v>
      </x:c>
      <x:c r="F28" s="97" t="str">
        <x:v>BeeGuards aims to strengthen the resilience of the European beekeeping sector by providing sustainable management practices, novel breeding strategies and digital and forecasting tools that allow the sector to adapt to a changing environment. We focus on determining how abiotic factors such as management practices, climate change, nutrition and resource limitations drive emerging biotic stressors that threaten colony health and erode the resilience of European beekeeping. BeeGuards comprises multiple actors and adopts a multi-actor approach from inception which has led to an open and inclusive design of the work programme. As a community, we will perform European-wide field studies evaluating and validating innovative threshold-based management and breeding strategies for resilience, using hives equipped with technological measurement tools. Complementary detailed immunological, behavioural, microbiological, pathological, ecological investigations will elucidate the ways in which management and climate act on honey bees and other pollinators. In this way, BeeGuards will, for the first time, provide a truly holistic view of the mechanisms determining beekeeping resilience and implement nature-based, local solutions for adaption, including model-based advisory tools for stakeholders. Our open and participatory actions include development of a WikiBEEdia community website where we will share and promote the BeeGuards concepts and results, including a Quest for sustainable beekeeping practices. Ultimately, BeeGuards will show the way for a change of perspective that is needed to achieve resilient beekeeping. BeeGuards will mitigate the environmental impact of beekeeping in terms of impact on wild pollinators and of carbon footprint, protect pollinator biodiversity, ensure the future provision of pollination services and support the economic development and inclusiveness of beekeeping, preparing the European apicultural sector to meet the climate challenge.</x:v>
      </x:c>
      <x:c r="G28" s="97" t="str">
        <x:v>EUROPE</x:v>
      </x:c>
      <x:c r="H28" s="97" t="str">
        <x:v>EU</x:v>
      </x:c>
      <x:c r="I28" s="98" t="str">
        <x:v>Horizon Europe</x:v>
      </x:c>
    </x:row>
    <x:row r="29" ht="120" customHeight="1">
      <x:c r="A29" s="109" t="e">
        <x:f>HYPERLINK("https://cordis.europa.eu/project/id/706680","Balancing social equity and biodiversity outcomes in protected area management.")</x:f>
      </x:c>
      <x:c r="B29" s="91" t="str">
        <x:v>EQUIPE</x:v>
      </x:c>
      <x:c r="C29" s="117" t="n">
        <x:v>42745</x:v>
      </x:c>
      <x:c r="D29" s="117" t="n">
        <x:v>43474</x:v>
      </x:c>
      <x:c r="E29" s="125" t="n">
        <x:v>183455</x:v>
      </x:c>
      <x:c r="F29" s="91" t="str">
        <x:v>We are in the midst of the earth’s sixth mass extinction and the search for effective conservation solutions has never been more pressing. In recent years the model for nature conservation has changed, deeply embedding safe-guarding livelihoods and maximising equity within the missions of most conservation organisations. Re-focusing conservation in this way is based on the assumption that more socially equitable conservation will be both more acceptable to stakeholders, thereby reducing the likelihood of conflict with conservationists, and ultimately more effective in protecting biodiversity. That is the key hypothesis which will be tested in this fellowship. To achieve this I will address three key research objectives: 1) To devise a metric of equity in protected area governance and assess under which conditions protected area governance can be considered most equitable; 2) To explore how variation in equity in protected area governance influences acceptability of the protected area; and 3) To uncover how variation in equity in protected area governance relates with good biodiversity outcomes. I will meet these objectives through: 1) the development of an index of equity based on up-to-date theory and using protected area management plans; 2) a review of conflicts around protected areas and how these relate to equity in the governance of protected areas; and 3) large-scale spatial analyses of protected area effectiveness and forest change in relation to equity. While working in leading European research groups and gaining excellent training in interdisciplinary theory and up-to-date analytical methods, I will: (1) improve knowledge of outcomes of protected area management using recently available data sets; (2) provide conservationists with guidance for the design of protected area management plans; and (3) help the implementation of European Directives by providing a framework to design and analyse effectiveness of conservation measures.</x:v>
      </x:c>
      <x:c r="G29" s="91" t="str">
        <x:v>EUROPE</x:v>
      </x:c>
      <x:c r="H29" s="91" t="str">
        <x:v>EU</x:v>
      </x:c>
      <x:c r="I29" s="92" t="str">
        <x:v>H2020 -Horizon 2020</x:v>
      </x:c>
    </x:row>
    <x:row r="30" ht="120" customHeight="1">
      <x:c r="A30" s="110" t="e">
        <x:f>HYPERLINK("https://www.developmentaid.org/organizations/awards/view/392918/human-wildlife-coexistence-through-a-nutritional-ecology-lens-huwinutre","HUman-WIldlife coexistence through a NUTRitional Ecology lens")</x:f>
      </x:c>
      <x:c r="B30" s="97" t="str">
        <x:v>HUWINUTRE</x:v>
      </x:c>
      <x:c r="C30" s="118" t="n">
        <x:v>44991</x:v>
      </x:c>
      <x:c r="D30" s="118" t="n">
        <x:v>45721</x:v>
      </x:c>
      <x:c r="E30" s="126"/>
      <x:c r="F30" s="97" t="str">
        <x:v>Nutrients are interconnecting threads in the web of life and are vital currencies to most ecological interactions. Despite this, our knowledge of how they shape these interactions remains limited. For over two decades, researchers have documented the rise of agricultural practices in detriment to wildlife habitats in African savannas. These led to an unprecedented increase in the number of interactions between wildlife and local communities, with technical solutions providing limited success and nature-based options still to be adequately tested. A likely explanation is related to the complexity of the socioecological and nutritional dynamics involved. Therefore, exploring HUman-WIldlife coexistence through a NUTRitional Ecology lens (HUWINUTRE) is vital to understand whether wild mammals use human-dominated areas as nutritional subsidiaries to reach their requirements. HUWINUTRE will bring a systems approach to: 1) establish the natural and anthropogenic nutritional landscapes available to wildlife, 2) develop cutting-edge techniques for disentangling the contribution of human-derived foods to the nutritional niches of species with different degree of anthropogenic dependence, 3) explore potential reconciliation actions to improve the coexistence between heterogeneous human communities and diverse wildlife species. The training and knowledge transfer provided by the host institution to the candidate during this fellowship, will create an ideal intellectual environment for this pioneering research. The novelty of this project is the integration of behaviour, nutrition, ecology, and evolution that is pivotal to capture the essential nutritional dynamics that are critical for wildlife conservation and management at both fundamental and applied levels. The project addresses the EU Biodiversity Strategy to 2030, and the UN Sustainable Development Goals of ensuring the conservation, restoration, and sustainability of terrestrial environments.</x:v>
      </x:c>
      <x:c r="G30" s="97" t="str">
        <x:v>EUROPE</x:v>
      </x:c>
      <x:c r="H30" s="97" t="str">
        <x:v>EU</x:v>
      </x:c>
      <x:c r="I30" s="98" t="str">
        <x:v>Horizon Europe</x:v>
      </x:c>
    </x:row>
    <x:row r="31" ht="120" customHeight="1">
      <x:c r="A31" s="109" t="e">
        <x:f>HYPERLINK("https://www.fireadapt.eu/en/","The Role of Integrated Fire Management on Climate Change Adaptation for Ecosystem Services in Tropical and Subtropical Regions")</x:f>
      </x:c>
      <x:c r="B31" s="91" t="str">
        <x:v>FIRE-ADAPT</x:v>
      </x:c>
      <x:c r="C31" s="117" t="n">
        <x:v>44927</x:v>
      </x:c>
      <x:c r="D31" s="117" t="n">
        <x:v>46387</x:v>
      </x:c>
      <x:c r="E31" s="125"/>
      <x:c r="F31" s="91" t="str">
        <x:v>In the last few years, extreme wildfires have risen to international prominence, with widespread media coverage and political attention triggered by devastating fires in many places of the world, e.g. France, Greece, Italy, Brazil (the Amazon), and California. Such fires get out of control and devastate large areas causing unprecedented losses on biodiversity, emitting huge quantities of greenhouse gases into the atmosphere, causing human losses and smoke-related diseases, and ravaging entire neighbourhoods, villages, or even towns. Climate change is among the key drivers of such wildfires. At the same time, wildfire regimes have been profoundly modified by direct (e.g. land-use change, fire suppression policies) and indirect (e.g. climate change) anthropogenic actions. Integrated Fire Management (IFM or sustainable fire management) has been identified by the international fire community as one of the key solutions to address the problem, requiring an interdisciplinary approach. IFM includes sets of actions aimed at reducing the extent and severity of undesired wildfires while maintaining (or improving) biodiversity, ecosystemservices and human wellbeing.FIRE-ADAPT aims at addressing the full diversity of fire types and their different contexts by bringing together expertise from across regions from the Mediterranean Basin and Latin America for the purpose of improving our understanding of the role of IFM for wildfire prevention and for enhancing natural and cultural ecosystemservices. The consortium has set up six Study Hubs in Mediterranean countries (Spain, France, Italy) and Latin America (Brazil, Mexico, Argentina), to facilitate science-practitioner exchanges and to enhance collaborations and networking. The ultimate intention of FIRE-ADAPT is to contribute to improving knowledge on what practices of IFM can enhance carbon abatement and nature-based solution potential, as well as wildfire risk mitigation, in culturally just and meaningful ways.</x:v>
      </x:c>
      <x:c r="G31" s="91" t="str">
        <x:v>EUROPE</x:v>
      </x:c>
      <x:c r="H31" s="91" t="str">
        <x:v>EU</x:v>
      </x:c>
      <x:c r="I31" s="92" t="str">
        <x:v>Horizon Europe</x:v>
      </x:c>
    </x:row>
    <x:row r="32" ht="120" customHeight="1">
      <x:c r="A32" s="110" t="e">
        <x:f>HYPERLINK("https://cordis.europa.eu/project/id/263479","Multi-scale Service for Monitoring NATURA 2000 Habitats of European Community Interest")</x:f>
      </x:c>
      <x:c r="B32" s="97" t="str">
        <x:v>MS.MONINA</x:v>
      </x:c>
      <x:c r="C32" s="118" t="n">
        <x:v>40513</x:v>
      </x:c>
      <x:c r="D32" s="118" t="n">
        <x:v>41608</x:v>
      </x:c>
      <x:c r="E32" s="126" t="n">
        <x:v>2528216</x:v>
      </x:c>
      <x:c r="F32" s="97" t="str">
        <x:v>NATURA 2000, an endeavour in the spirit of the Convention of Biological Diversity (Rio, 1992), is one of the success stories among pan-European initiatives and one of the world‘s most effective legal instruments concerning biodiversity and nature conservation. The EU Habitats Directive (council directive 92/43/ECC) requires a standardised monitoring of the habitat types and a reporting every six years. For this reason, an operational, objective, economically priced and as far as possible automated application is required. The rapidly developing remote sensing sensor technique and also new image processing methods offer new possibilities to apply remote sensing data for NATURA 2000 monitoring. Today, with (i) GMES as an umbrella for utilizing latest EO-based achievements form both space- and in-situ sensors to provide European solutions for global problems of the environment-security-nexus, (ii) INSPIRE as a pan-European endeavour of obeying standards and other prerequisites of interoperable use, and (iii) the vision of a unified and integrated (i.e. single) European Information Space (SEIS), set the stage for a technologically mature, integrated, and user-centric system, more effectively to be used than ever. Users are in need, as imposed by the legally binding character of the directives, and this is what this project will service, from European to local scale. MS.MONINA follows a pan-European, multi-scale approach that on the one hand reflects the specifics and the variety of habitats in the different biogeographical regions, and on the other hand guides the specifications of the service chains and their implementations as service cases and pilots. The multi-scale (MS) concept reflects the fact that on different (administrative) levels there are specific requirements for sensitive sites-related reporting, monitoring, management etc.</x:v>
      </x:c>
      <x:c r="G32" s="97" t="str">
        <x:v>EUROPE</x:v>
      </x:c>
      <x:c r="H32" s="97" t="str">
        <x:v>EU</x:v>
      </x:c>
      <x:c r="I32" s="98" t="str">
        <x:v>FP7 -Seventh Framework Programme</x:v>
      </x:c>
    </x:row>
    <x:row r="33" ht="120" customHeight="1">
      <x:c r="A33" s="111" t="str"/>
      <x:c r="B33" s="103" t="str">
        <x:v>ESMERALDA</x:v>
      </x:c>
      <x:c r="C33" s="119" t="n">
        <x:v>42036</x:v>
      </x:c>
      <x:c r="D33" s="119" t="n">
        <x:v>43312</x:v>
      </x:c>
      <x:c r="E33" s="127" t="n">
        <x:v>3133306</x:v>
      </x:c>
      <x:c r="F33" s="103" t="str">
        <x:v>Mapping and assessment of ecosystems and their services (ES) are core to the EU Biodiversity (BD) Strategy. They are essential if we are to make informed decisions. Action 5 sets the requirement for an EU-wide knowledge base designed to be: a primary data source for developing Europe’s green infrastructure; resource to identify areas for ecosystem restoration; and, a baseline against which the goal of ‘no net loss of BD and ES’ can be evaluated. In response to these requirements, ESMERALDA aims to deliver a flexible methodology to provide the building blocks for pan-European and regional assessments. The work will ensure the timely delivery to EU member states in relation to Action 5 of the BD Strategy, supporting the needs of assessments in relation to the requirements for planning, agriculture, climate, water and nature policy. This methodology will build on existing ES projects and databases (e.g. MAES, OpenNESS, OPERAs, national studies), the Millennium Assessment (MA) and TEEB. ESMERALDA will identify relevant stakeholders and take stock of their requirements at EU, national and regional levels. The objective of ESMERALDA is to share experience through an active process of dialogue and knowledge co-creation that will enable participants to achieve the Action 5 aims. The mapping approach proposed will integrate biophysical, social and economic assessment techniques. Flexibility will be achieved by the creation of a tiered methodology that will encompass both simple (Tier 1) and more complex (Tier 3) approaches. The work will exploit expert- and land cover-based methods, existing ES indicator data and more complex ES models. As a result the outcomes will be applicable in different contexts. The strength of the ESMERALDA consortium lies in its ability to make solutions for mapping and assessment problems available to stakeholders from the start of the project, because our expertise allows us to build on existing research projects and data sharing systems.</x:v>
      </x:c>
      <x:c r="G33" s="103" t="str">
        <x:v>EUROPE</x:v>
      </x:c>
      <x:c r="H33" s="103" t="str">
        <x:v>EU</x:v>
      </x:c>
      <x:c r="I33" s="104" t="str">
        <x:v>H2020 -Horizon 2020</x:v>
      </x:c>
    </x:row>
  </x:sheetData>
  <x:pageMargins left="0.7" right="0.7" top="0.75" bottom="0.75" header="0.3" footer="0.3"/>
  <x:tableParts count="1">
    <x:tablePart xmlns:r="http://schemas.openxmlformats.org/officeDocument/2006/relationships" r:id="Ra62faf3e12a44ef5"/>
  </x:tableParts>
</x:worksheet>
</file>